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0-21 Finances/3. June/"/>
    </mc:Choice>
  </mc:AlternateContent>
  <xr:revisionPtr revIDLastSave="305" documentId="8_{431CB1FD-6083-4AC3-B3CB-FC6FA065B93A}" xr6:coauthVersionLast="45" xr6:coauthVersionMax="45" xr10:uidLastSave="{1A627319-1C64-4A54-A954-CAE5947244E3}"/>
  <bookViews>
    <workbookView xWindow="-110" yWindow="-110" windowWidth="19420" windowHeight="10420" tabRatio="602" xr2:uid="{957527C9-2742-4694-87A1-56489E1F3BC8}"/>
  </bookViews>
  <sheets>
    <sheet name="Payment Schedule" sheetId="1" r:id="rId1"/>
    <sheet name="Clerk Expens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7" i="1" l="1"/>
  <c r="E17" i="1"/>
  <c r="F17" i="1" l="1"/>
  <c r="D15" i="1" l="1"/>
  <c r="E9" i="1"/>
  <c r="D9" i="1"/>
  <c r="F14" i="1"/>
  <c r="D13" i="1" l="1"/>
  <c r="F13" i="1"/>
  <c r="C18" i="2" l="1"/>
  <c r="C19" i="2"/>
  <c r="C17" i="2"/>
  <c r="D5" i="1"/>
  <c r="E11" i="2"/>
  <c r="D24" i="2"/>
  <c r="E6" i="1" s="1"/>
  <c r="E16" i="2"/>
  <c r="E24" i="2" l="1"/>
  <c r="F6" i="1" s="1"/>
  <c r="C24" i="2"/>
  <c r="D6" i="1" s="1"/>
  <c r="E10" i="2" l="1"/>
  <c r="D9" i="2"/>
  <c r="C9" i="2"/>
  <c r="E8" i="2"/>
  <c r="E7" i="2"/>
  <c r="E9" i="2" l="1"/>
  <c r="F12" i="1"/>
  <c r="F15" i="1"/>
  <c r="F7" i="1"/>
  <c r="F8" i="1"/>
  <c r="F9" i="1"/>
  <c r="F10" i="1"/>
  <c r="F11" i="1"/>
  <c r="E5" i="2"/>
  <c r="D13" i="2" l="1"/>
  <c r="E5" i="1" s="1"/>
  <c r="C13" i="2"/>
  <c r="E13" i="2" l="1"/>
  <c r="F5" i="1" s="1"/>
  <c r="F19" i="1" s="1"/>
  <c r="D21" i="1" s="1"/>
  <c r="E19" i="1"/>
  <c r="D19" i="1"/>
</calcChain>
</file>

<file path=xl/sharedStrings.xml><?xml version="1.0" encoding="utf-8"?>
<sst xmlns="http://schemas.openxmlformats.org/spreadsheetml/2006/main" count="117" uniqueCount="96">
  <si>
    <t xml:space="preserve">Payee </t>
  </si>
  <si>
    <t>Item</t>
  </si>
  <si>
    <t>Net Cost</t>
  </si>
  <si>
    <t>VAT</t>
  </si>
  <si>
    <t>Total</t>
  </si>
  <si>
    <t>Notes</t>
  </si>
  <si>
    <t>Jane Clarke</t>
  </si>
  <si>
    <t xml:space="preserve">Jane Clarke </t>
  </si>
  <si>
    <t>Net</t>
  </si>
  <si>
    <t xml:space="preserve">Total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</si>
  <si>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</si>
  <si>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Total Payments</t>
  </si>
  <si>
    <t>Chair Signature</t>
  </si>
  <si>
    <t xml:space="preserve">Date </t>
  </si>
  <si>
    <t>Ref</t>
  </si>
  <si>
    <t>Tamar Tele.</t>
  </si>
  <si>
    <t>Nest Pensions</t>
  </si>
  <si>
    <t>Monthly pension scheme</t>
  </si>
  <si>
    <t>Monthly phone redirection</t>
  </si>
  <si>
    <t>.</t>
  </si>
  <si>
    <t>Adobe</t>
  </si>
  <si>
    <t>Prescription Charges</t>
  </si>
  <si>
    <t>Clerk paid, resident paid into WPC bank account</t>
  </si>
  <si>
    <t>BACS 00601</t>
  </si>
  <si>
    <t>BACS 00602</t>
  </si>
  <si>
    <t>BACS 00603</t>
  </si>
  <si>
    <t>BACS 00604</t>
  </si>
  <si>
    <t>BACS 00605</t>
  </si>
  <si>
    <t>BACS 00606</t>
  </si>
  <si>
    <t>BACS 00607</t>
  </si>
  <si>
    <t>BACS 00608</t>
  </si>
  <si>
    <t>BACS 00609</t>
  </si>
  <si>
    <t>Argos Items</t>
  </si>
  <si>
    <t>For resident from £500 grant</t>
  </si>
  <si>
    <t>Sainsburys Items</t>
  </si>
  <si>
    <t>Pans and tea towels</t>
  </si>
  <si>
    <t>Wayfair Items</t>
  </si>
  <si>
    <t>Rugs x 2, Mattress</t>
  </si>
  <si>
    <t>Bed</t>
  </si>
  <si>
    <t>Paid</t>
  </si>
  <si>
    <t>OWED</t>
  </si>
  <si>
    <t>Siteground Web Domain Renewal</t>
  </si>
  <si>
    <t>Web Domain Renewal</t>
  </si>
  <si>
    <t>Laminator</t>
  </si>
  <si>
    <t>For the Parish Council</t>
  </si>
  <si>
    <t>Tennis Court Items</t>
  </si>
  <si>
    <t>Hand sanitiser, padlocks</t>
  </si>
  <si>
    <r>
      <rPr>
        <b/>
        <sz val="11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 xml:space="preserve"> June 2020 expenses </t>
    </r>
  </si>
  <si>
    <t>April Monthly subscription</t>
  </si>
  <si>
    <t>Items Paid For</t>
  </si>
  <si>
    <t xml:space="preserve">Items Owed </t>
  </si>
  <si>
    <t>May Monthly subscription</t>
  </si>
  <si>
    <t>Instant Print</t>
  </si>
  <si>
    <t>Flyers round 2 for the village</t>
  </si>
  <si>
    <t>Thank you cards</t>
  </si>
  <si>
    <t>Cards and flowers for key volunteers</t>
  </si>
  <si>
    <t>Clerk Expenses Paid</t>
  </si>
  <si>
    <t>Clerk Expenses Owed</t>
  </si>
  <si>
    <t>Viking Direct</t>
  </si>
  <si>
    <t>Trevor May</t>
  </si>
  <si>
    <t>Finish Tennis Court Repainting</t>
  </si>
  <si>
    <t>Caloo</t>
  </si>
  <si>
    <t>Installing Play Equip</t>
  </si>
  <si>
    <t>Uniserve</t>
  </si>
  <si>
    <t>Work backing up One Drive and emails</t>
  </si>
  <si>
    <t>C.Wilde</t>
  </si>
  <si>
    <t>BACS 00610</t>
  </si>
  <si>
    <t>Petrol during 10 weeks of deliveries 112 miles at 0.45ppm</t>
  </si>
  <si>
    <t>Payment Schedule June for May Invoices 2020</t>
  </si>
  <si>
    <t>Salary May</t>
  </si>
  <si>
    <t>SLCC</t>
  </si>
  <si>
    <t>Annual Fee</t>
  </si>
  <si>
    <t>Bank Account at 31/05/2020</t>
  </si>
  <si>
    <t>Minus Remaining May Payments</t>
  </si>
  <si>
    <t>Stationaryand inks</t>
  </si>
  <si>
    <t>BACS 00611</t>
  </si>
  <si>
    <t>Viking DIrect</t>
  </si>
  <si>
    <t xml:space="preserve">Inks and Stationary </t>
  </si>
  <si>
    <t>All paid on the 14/05 then one on the 21/05</t>
  </si>
  <si>
    <t>Please see clerk expenses sheet</t>
  </si>
  <si>
    <t>Two payments taken £125.84 07/05/20 and £51.31 15/05/20 - via D/D</t>
  </si>
  <si>
    <t>In payment schedule (part of the £69.57 payment to viking)</t>
  </si>
  <si>
    <t>Remaining funds to pay for repainting (£750+VAT paid in Nov 2019)</t>
  </si>
  <si>
    <t>Need to set up new payee</t>
  </si>
  <si>
    <t xml:space="preserve">However we only need to pay £15.84 towards INV 25174 as I put in the wrong amount at £164.16 </t>
  </si>
  <si>
    <t>Monthly invoices for May and June</t>
  </si>
  <si>
    <t>BACS 00612</t>
  </si>
  <si>
    <t>Westfield Football Club</t>
  </si>
  <si>
    <t>£250 refund on annual £500 fees</t>
  </si>
  <si>
    <t>BACS 00613</t>
  </si>
  <si>
    <t xml:space="preserve">Cannot access Co-Op account so paying through PC account as the £500 went into the PC account.  </t>
  </si>
  <si>
    <t>INV25099 £54.72 plus INV25234 £59.28 plus the outstanding BACS 00608 £15.84 = Total payment to Uniserve = £129.84</t>
  </si>
  <si>
    <t>Paid by D/D</t>
  </si>
  <si>
    <t>Outstanding amount for invoice 128668 £6.61 (total payment to Viking inc BACS 00605 = £69.57)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</si>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</sst>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0" fillId="0" borderId="8" xfId="0" applyFont="1" applyBorder="1" applyAlignment="1">
      <alignment vertical="center"/>
    </xf>
    <xf numFmtId="164" fontId="0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4" xfId="0" applyFont="1" applyBorder="1" applyAlignment="1">
      <alignment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8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0" fillId="0" borderId="13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4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5" xfId="0" applyNumberFormat="1" applyFont="1" applyBorder="1" applyAlignment="1">
      <alignment horizontal="center" vertical="center"/>
    </xf>
    <xf numFmtId="14" fontId="0" fillId="0" borderId="16" xfId="0" applyNumberFormat="1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14" fontId="0" fillId="0" borderId="18" xfId="0" applyNumberFormat="1" applyFont="1" applyBorder="1" applyAlignment="1">
      <alignment horizontal="center" vertical="center"/>
    </xf>
    <xf numFmtId="14" fontId="0" fillId="0" borderId="19" xfId="0" applyNumberFormat="1" applyFont="1" applyBorder="1" applyAlignment="1">
      <alignment horizontal="center" vertical="center"/>
    </xf>
    <xf numFmtId="164" fontId="0" fillId="0" borderId="20" xfId="0" applyNumberFormat="1" applyFont="1" applyBorder="1" applyAlignment="1">
      <alignment horizontal="center" vertical="center"/>
    </xf>
    <xf numFmtId="164" fontId="0" fillId="0" borderId="21" xfId="0" applyNumberFormat="1" applyFont="1" applyBorder="1" applyAlignment="1">
      <alignment horizontal="center" vertical="center"/>
    </xf>
    <xf numFmtId="164" fontId="0" fillId="0" borderId="22" xfId="0" applyNumberFormat="1" applyFont="1" applyBorder="1" applyAlignment="1">
      <alignment horizontal="center" vertical="center"/>
    </xf>
    <xf numFmtId="164" fontId="0" fillId="0" borderId="23" xfId="0" applyNumberFormat="1" applyFont="1" applyBorder="1" applyAlignment="1">
      <alignment horizontal="center" vertical="center"/>
    </xf>
    <xf numFmtId="164" fontId="0" fillId="0" borderId="2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8" fontId="3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9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27"/>
  <sheetViews>
    <sheetView tabSelected="1" workbookViewId="0">
      <selection activeCell="E4" sqref="E4"/>
    </sheetView>
  </sheetViews>
  <sheetFormatPr defaultColWidth="24.1796875" defaultRowHeight="19.5" customHeight="1" x14ac:dyDescent="0.35"/>
  <cols>
    <col min="1" max="1" width="20.7265625" style="15" customWidth="1"/>
    <col min="2" max="2" width="28.90625" style="18" customWidth="1"/>
    <col min="3" max="3" width="9.6328125" style="27" customWidth="1"/>
    <col min="4" max="4" width="10.1796875" style="16" customWidth="1"/>
    <col min="5" max="6" width="8.90625" style="16" customWidth="1"/>
    <col min="7" max="7" width="63.26953125" style="33" customWidth="1"/>
    <col min="8" max="8" width="4.6328125" style="15" customWidth="1"/>
    <col min="9" max="16384" width="24.1796875" style="15"/>
  </cols>
  <sheetData>
    <row r="1" spans="1:7" s="6" customFormat="1" ht="19.5" customHeight="1" x14ac:dyDescent="0.35">
      <c r="A1" s="6" t="s">
        <v>68</v>
      </c>
      <c r="B1" s="7"/>
      <c r="C1" s="22"/>
      <c r="D1" s="8"/>
      <c r="E1" s="8"/>
      <c r="F1" s="8"/>
      <c r="G1" s="32"/>
    </row>
    <row r="3" spans="1:7" s="6" customFormat="1" ht="19.5" customHeight="1" x14ac:dyDescent="0.35">
      <c r="A3" s="9" t="s">
        <v>0</v>
      </c>
      <c r="B3" s="10" t="s">
        <v>1</v>
      </c>
      <c r="C3" s="23" t="s">
        <v>14</v>
      </c>
      <c r="D3" s="11" t="s">
        <v>2</v>
      </c>
      <c r="E3" s="11" t="s">
        <v>3</v>
      </c>
      <c r="F3" s="11" t="s">
        <v>4</v>
      </c>
      <c r="G3" s="10" t="s">
        <v>5</v>
      </c>
    </row>
    <row r="4" spans="1:7" ht="21.5" customHeight="1" x14ac:dyDescent="0.35">
      <c r="A4" s="12" t="s">
        <v>6</v>
      </c>
      <c r="B4" s="13" t="s">
        <v>69</v>
      </c>
      <c r="C4" s="24" t="s">
        <v>23</v>
      </c>
      <c r="D4" s="14" t="s">
        <v>94</v>
      </c>
      <c r="E4" s="14" t="s">
        <v>94</v>
      </c>
      <c r="F4" s="14" t="s">
        <v>94</v>
      </c>
      <c r="G4" s="13"/>
    </row>
    <row r="5" spans="1:7" ht="21.5" customHeight="1" x14ac:dyDescent="0.35">
      <c r="A5" s="12" t="s">
        <v>7</v>
      </c>
      <c r="B5" s="13" t="s">
        <v>56</v>
      </c>
      <c r="C5" s="24" t="s">
        <v>24</v>
      </c>
      <c r="D5" s="14">
        <f>'Clerk Expenses'!C13</f>
        <v>449.87</v>
      </c>
      <c r="E5" s="14">
        <f>'Clerk Expenses'!D13</f>
        <v>83.87</v>
      </c>
      <c r="F5" s="14">
        <f>'Clerk Expenses'!E13</f>
        <v>608.23</v>
      </c>
      <c r="G5" s="13" t="s">
        <v>78</v>
      </c>
    </row>
    <row r="6" spans="1:7" ht="21.5" customHeight="1" x14ac:dyDescent="0.35">
      <c r="A6" s="12" t="s">
        <v>7</v>
      </c>
      <c r="B6" s="13" t="s">
        <v>57</v>
      </c>
      <c r="C6" s="24" t="s">
        <v>24</v>
      </c>
      <c r="D6" s="14">
        <f>'Clerk Expenses'!C24</f>
        <v>85.93</v>
      </c>
      <c r="E6" s="14">
        <f>'Clerk Expenses'!D24</f>
        <v>4.21</v>
      </c>
      <c r="F6" s="14">
        <f>'Clerk Expenses'!E24</f>
        <v>90.139999999999986</v>
      </c>
      <c r="G6" s="13" t="s">
        <v>79</v>
      </c>
    </row>
    <row r="7" spans="1:7" ht="21.5" customHeight="1" x14ac:dyDescent="0.35">
      <c r="A7" s="12" t="s">
        <v>15</v>
      </c>
      <c r="B7" s="13" t="s">
        <v>18</v>
      </c>
      <c r="C7" s="24" t="s">
        <v>25</v>
      </c>
      <c r="D7" s="14">
        <v>14.97</v>
      </c>
      <c r="E7" s="14">
        <v>2.99</v>
      </c>
      <c r="F7" s="14">
        <f t="shared" ref="F7:F11" si="0">D7+E7</f>
        <v>17.96</v>
      </c>
      <c r="G7" s="13" t="s">
        <v>92</v>
      </c>
    </row>
    <row r="8" spans="1:7" ht="21.5" customHeight="1" x14ac:dyDescent="0.35">
      <c r="A8" s="12" t="s">
        <v>16</v>
      </c>
      <c r="B8" s="13" t="s">
        <v>17</v>
      </c>
      <c r="C8" s="24" t="s">
        <v>26</v>
      </c>
      <c r="D8" s="14">
        <v>177.15</v>
      </c>
      <c r="E8" s="14">
        <v>0</v>
      </c>
      <c r="F8" s="14">
        <f t="shared" si="0"/>
        <v>177.15</v>
      </c>
      <c r="G8" s="13" t="s">
        <v>80</v>
      </c>
    </row>
    <row r="9" spans="1:7" ht="21.5" customHeight="1" x14ac:dyDescent="0.35">
      <c r="A9" s="12" t="s">
        <v>58</v>
      </c>
      <c r="B9" s="13" t="s">
        <v>74</v>
      </c>
      <c r="C9" s="24" t="s">
        <v>27</v>
      </c>
      <c r="D9" s="14">
        <f>50.99</f>
        <v>50.99</v>
      </c>
      <c r="E9" s="14">
        <f>1.48+10.49</f>
        <v>11.97</v>
      </c>
      <c r="F9" s="14">
        <f t="shared" si="0"/>
        <v>62.96</v>
      </c>
      <c r="G9" s="13" t="s">
        <v>81</v>
      </c>
    </row>
    <row r="10" spans="1:7" ht="21.5" customHeight="1" x14ac:dyDescent="0.35">
      <c r="A10" s="13" t="s">
        <v>59</v>
      </c>
      <c r="B10" s="13" t="s">
        <v>60</v>
      </c>
      <c r="C10" s="24" t="s">
        <v>28</v>
      </c>
      <c r="D10" s="28">
        <v>3525</v>
      </c>
      <c r="E10" s="28">
        <v>705</v>
      </c>
      <c r="F10" s="14">
        <f t="shared" si="0"/>
        <v>4230</v>
      </c>
      <c r="G10" s="13" t="s">
        <v>82</v>
      </c>
    </row>
    <row r="11" spans="1:7" ht="20.5" customHeight="1" x14ac:dyDescent="0.35">
      <c r="A11" s="12" t="s">
        <v>61</v>
      </c>
      <c r="B11" s="13" t="s">
        <v>62</v>
      </c>
      <c r="C11" s="24" t="s">
        <v>29</v>
      </c>
      <c r="D11" s="14">
        <v>5500</v>
      </c>
      <c r="E11" s="28">
        <v>1100</v>
      </c>
      <c r="F11" s="14">
        <f t="shared" si="0"/>
        <v>6600</v>
      </c>
      <c r="G11" s="13" t="s">
        <v>83</v>
      </c>
    </row>
    <row r="12" spans="1:7" ht="26" x14ac:dyDescent="0.35">
      <c r="A12" s="12" t="s">
        <v>63</v>
      </c>
      <c r="B12" s="13" t="s">
        <v>64</v>
      </c>
      <c r="C12" s="24" t="s">
        <v>30</v>
      </c>
      <c r="D12" s="14">
        <v>150</v>
      </c>
      <c r="E12" s="28">
        <v>30</v>
      </c>
      <c r="F12" s="14">
        <f t="shared" ref="F12:F13" si="1">D12+E12</f>
        <v>180</v>
      </c>
      <c r="G12" s="13" t="s">
        <v>84</v>
      </c>
    </row>
    <row r="13" spans="1:7" ht="26" x14ac:dyDescent="0.35">
      <c r="A13" s="12" t="s">
        <v>65</v>
      </c>
      <c r="B13" s="13" t="s">
        <v>67</v>
      </c>
      <c r="C13" s="24" t="s">
        <v>31</v>
      </c>
      <c r="D13" s="14">
        <f>112*0.45</f>
        <v>50.4</v>
      </c>
      <c r="E13" s="28">
        <v>0</v>
      </c>
      <c r="F13" s="14">
        <f t="shared" si="1"/>
        <v>50.4</v>
      </c>
      <c r="G13" s="13" t="s">
        <v>83</v>
      </c>
    </row>
    <row r="14" spans="1:7" ht="20.5" customHeight="1" x14ac:dyDescent="0.35">
      <c r="A14" s="12" t="s">
        <v>70</v>
      </c>
      <c r="B14" s="13" t="s">
        <v>71</v>
      </c>
      <c r="C14" s="24" t="s">
        <v>66</v>
      </c>
      <c r="D14" s="14">
        <v>180</v>
      </c>
      <c r="E14" s="28">
        <v>0</v>
      </c>
      <c r="F14" s="14">
        <f t="shared" ref="F14" si="2">D14+E14</f>
        <v>180</v>
      </c>
      <c r="G14" s="13"/>
    </row>
    <row r="15" spans="1:7" ht="28" customHeight="1" x14ac:dyDescent="0.35">
      <c r="A15" s="12" t="s">
        <v>76</v>
      </c>
      <c r="B15" s="13" t="s">
        <v>77</v>
      </c>
      <c r="C15" s="24" t="s">
        <v>75</v>
      </c>
      <c r="D15" s="14">
        <f>1.69+59.75</f>
        <v>61.44</v>
      </c>
      <c r="E15" s="28">
        <v>12.29</v>
      </c>
      <c r="F15" s="14">
        <f>D15+E15</f>
        <v>73.72999999999999</v>
      </c>
      <c r="G15" s="13" t="s">
        <v>93</v>
      </c>
    </row>
    <row r="16" spans="1:7" ht="28" customHeight="1" x14ac:dyDescent="0.35">
      <c r="A16" s="12" t="s">
        <v>87</v>
      </c>
      <c r="B16" s="13" t="s">
        <v>88</v>
      </c>
      <c r="C16" s="24" t="s">
        <v>86</v>
      </c>
      <c r="D16" s="14">
        <v>250</v>
      </c>
      <c r="E16" s="28">
        <v>0</v>
      </c>
      <c r="F16" s="14">
        <v>250</v>
      </c>
      <c r="G16" s="13" t="s">
        <v>90</v>
      </c>
    </row>
    <row r="17" spans="1:7" ht="32.5" customHeight="1" x14ac:dyDescent="0.35">
      <c r="A17" s="12" t="s">
        <v>63</v>
      </c>
      <c r="B17" s="13" t="s">
        <v>85</v>
      </c>
      <c r="C17" s="24" t="s">
        <v>89</v>
      </c>
      <c r="D17" s="14">
        <f>49.4+45.6+12.67</f>
        <v>107.67</v>
      </c>
      <c r="E17" s="28">
        <f>9.12+9.88+3.17</f>
        <v>22.17</v>
      </c>
      <c r="F17" s="14">
        <f>D17+E17</f>
        <v>129.84</v>
      </c>
      <c r="G17" s="13" t="s">
        <v>91</v>
      </c>
    </row>
    <row r="18" spans="1:7" ht="19.5" customHeight="1" x14ac:dyDescent="0.35">
      <c r="A18" s="68"/>
      <c r="B18" s="33"/>
      <c r="C18" s="69"/>
      <c r="D18" s="70"/>
      <c r="E18" s="71"/>
      <c r="F18" s="70"/>
    </row>
    <row r="19" spans="1:7" s="6" customFormat="1" ht="19.5" customHeight="1" x14ac:dyDescent="0.35">
      <c r="A19" s="72" t="s">
        <v>11</v>
      </c>
      <c r="B19" s="72"/>
      <c r="C19" s="72"/>
      <c r="D19" s="11">
        <f>SUM(D4:D17)</f>
        <v>10603.42</v>
      </c>
      <c r="E19" s="11">
        <f>SUM(E4:E17)</f>
        <v>1972.5</v>
      </c>
      <c r="F19" s="11">
        <f>SUM(F4:F17)</f>
        <v>12650.41</v>
      </c>
      <c r="G19" s="32"/>
    </row>
    <row r="20" spans="1:7" ht="19.5" customHeight="1" x14ac:dyDescent="0.35">
      <c r="A20" s="73" t="s">
        <v>72</v>
      </c>
      <c r="B20" s="73"/>
      <c r="C20" s="73"/>
      <c r="D20" s="11">
        <v>84843.04</v>
      </c>
    </row>
    <row r="21" spans="1:7" ht="19.5" customHeight="1" x14ac:dyDescent="0.35">
      <c r="A21" s="72" t="s">
        <v>73</v>
      </c>
      <c r="B21" s="72"/>
      <c r="C21" s="72"/>
      <c r="D21" s="11">
        <f>D20-F19</f>
        <v>72192.62999999999</v>
      </c>
    </row>
    <row r="22" spans="1:7" ht="19.5" customHeight="1" x14ac:dyDescent="0.35">
      <c r="B22" s="17"/>
      <c r="C22" s="25"/>
    </row>
    <row r="23" spans="1:7" ht="19.5" customHeight="1" x14ac:dyDescent="0.35">
      <c r="A23" s="21" t="s">
        <v>12</v>
      </c>
      <c r="B23" s="19"/>
      <c r="C23" s="26"/>
      <c r="D23" s="20" t="s">
        <v>19</v>
      </c>
      <c r="E23" s="20"/>
    </row>
    <row r="24" spans="1:7" ht="19.5" customHeight="1" x14ac:dyDescent="0.35">
      <c r="A24" s="21"/>
    </row>
    <row r="25" spans="1:7" ht="19.5" customHeight="1" x14ac:dyDescent="0.35">
      <c r="A25" s="21" t="s">
        <v>13</v>
      </c>
      <c r="B25" s="19"/>
      <c r="C25" s="26"/>
      <c r="D25" s="20"/>
      <c r="E25" s="20"/>
    </row>
    <row r="26" spans="1:7" ht="19.5" customHeight="1" x14ac:dyDescent="0.35">
      <c r="A26" s="6"/>
    </row>
    <row r="27" spans="1:7" ht="19.5" customHeight="1" x14ac:dyDescent="0.35">
      <c r="A27" s="6"/>
    </row>
  </sheetData>
  <mergeCells count="3">
    <mergeCell ref="A19:C19"/>
    <mergeCell ref="A20:C20"/>
    <mergeCell ref="A21:C21"/>
  </mergeCells>
  <phoneticPr fontId="4" type="noConversion"/>
  <pageMargins left="0.25" right="0.25" top="0.75" bottom="0.75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4"/>
  <sheetViews>
    <sheetView workbookViewId="0">
      <selection activeCell="F24" sqref="F24"/>
    </sheetView>
  </sheetViews>
  <sheetFormatPr defaultRowHeight="18.5" customHeight="1" x14ac:dyDescent="0.35"/>
  <cols>
    <col min="1" max="1" width="19.81640625" style="3" customWidth="1"/>
    <col min="2" max="2" width="43.45312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50" bestFit="1" customWidth="1"/>
    <col min="7" max="16384" width="8.7265625" style="3"/>
  </cols>
  <sheetData>
    <row r="1" spans="1:7" ht="18.5" customHeight="1" x14ac:dyDescent="0.35">
      <c r="A1" s="3" t="s">
        <v>10</v>
      </c>
    </row>
    <row r="2" spans="1:7" ht="18.5" customHeight="1" x14ac:dyDescent="0.35">
      <c r="A2" s="3" t="s">
        <v>47</v>
      </c>
    </row>
    <row r="3" spans="1:7" ht="18.5" customHeight="1" thickBot="1" x14ac:dyDescent="0.4"/>
    <row r="4" spans="1:7" s="1" customFormat="1" ht="18.5" customHeight="1" thickBot="1" x14ac:dyDescent="0.4">
      <c r="A4" s="40" t="s">
        <v>1</v>
      </c>
      <c r="B4" s="42" t="s">
        <v>5</v>
      </c>
      <c r="C4" s="46" t="s">
        <v>8</v>
      </c>
      <c r="D4" s="41" t="s">
        <v>3</v>
      </c>
      <c r="E4" s="53" t="s">
        <v>9</v>
      </c>
      <c r="F4" s="57" t="s">
        <v>39</v>
      </c>
    </row>
    <row r="5" spans="1:7" ht="18.5" customHeight="1" x14ac:dyDescent="0.35">
      <c r="A5" s="38" t="s">
        <v>20</v>
      </c>
      <c r="B5" s="43" t="s">
        <v>48</v>
      </c>
      <c r="C5" s="63">
        <v>21.07</v>
      </c>
      <c r="D5" s="64">
        <v>4.21</v>
      </c>
      <c r="E5" s="65">
        <f>SUM(C5:D5)</f>
        <v>25.28</v>
      </c>
      <c r="F5" s="61">
        <v>43965</v>
      </c>
    </row>
    <row r="6" spans="1:7" ht="18.5" customHeight="1" x14ac:dyDescent="0.35">
      <c r="A6" s="35" t="s">
        <v>21</v>
      </c>
      <c r="B6" s="44" t="s">
        <v>22</v>
      </c>
      <c r="C6" s="48">
        <v>18</v>
      </c>
      <c r="D6" s="4">
        <v>0</v>
      </c>
      <c r="E6" s="66">
        <v>18</v>
      </c>
      <c r="F6" s="61">
        <v>43965</v>
      </c>
    </row>
    <row r="7" spans="1:7" ht="18.5" customHeight="1" x14ac:dyDescent="0.35">
      <c r="A7" s="35" t="s">
        <v>32</v>
      </c>
      <c r="B7" s="44" t="s">
        <v>33</v>
      </c>
      <c r="C7" s="48">
        <v>0</v>
      </c>
      <c r="D7" s="4">
        <v>0</v>
      </c>
      <c r="E7" s="66">
        <f>30.99+26</f>
        <v>56.989999999999995</v>
      </c>
      <c r="F7" s="61">
        <v>43965</v>
      </c>
    </row>
    <row r="8" spans="1:7" ht="18.5" customHeight="1" x14ac:dyDescent="0.35">
      <c r="A8" s="35" t="s">
        <v>34</v>
      </c>
      <c r="B8" s="44" t="s">
        <v>35</v>
      </c>
      <c r="C8" s="48">
        <v>0</v>
      </c>
      <c r="D8" s="4">
        <v>0</v>
      </c>
      <c r="E8" s="66">
        <f>7.5+5+5</f>
        <v>17.5</v>
      </c>
      <c r="F8" s="61">
        <v>43965</v>
      </c>
    </row>
    <row r="9" spans="1:7" ht="18.5" customHeight="1" x14ac:dyDescent="0.35">
      <c r="A9" s="35" t="s">
        <v>36</v>
      </c>
      <c r="B9" s="44" t="s">
        <v>37</v>
      </c>
      <c r="C9" s="48">
        <f>101.66+44.99+66.66</f>
        <v>213.31</v>
      </c>
      <c r="D9" s="4">
        <f>9+13.33+17.83</f>
        <v>40.159999999999997</v>
      </c>
      <c r="E9" s="66">
        <f>C9+D9</f>
        <v>253.47</v>
      </c>
      <c r="F9" s="61">
        <v>43965</v>
      </c>
    </row>
    <row r="10" spans="1:7" ht="18.5" customHeight="1" x14ac:dyDescent="0.35">
      <c r="A10" s="35" t="s">
        <v>36</v>
      </c>
      <c r="B10" s="44" t="s">
        <v>38</v>
      </c>
      <c r="C10" s="48">
        <v>85.82</v>
      </c>
      <c r="D10" s="4">
        <v>17.170000000000002</v>
      </c>
      <c r="E10" s="66">
        <f t="shared" ref="E10:E11" si="0">C10+D10</f>
        <v>102.99</v>
      </c>
      <c r="F10" s="61">
        <v>43965</v>
      </c>
    </row>
    <row r="11" spans="1:7" ht="18.5" customHeight="1" thickBot="1" x14ac:dyDescent="0.4">
      <c r="A11" s="36" t="s">
        <v>52</v>
      </c>
      <c r="B11" s="45" t="s">
        <v>53</v>
      </c>
      <c r="C11" s="49">
        <v>111.67</v>
      </c>
      <c r="D11" s="37">
        <v>22.33</v>
      </c>
      <c r="E11" s="67">
        <f t="shared" si="0"/>
        <v>134</v>
      </c>
      <c r="F11" s="62">
        <v>43972</v>
      </c>
    </row>
    <row r="12" spans="1:7" ht="18.5" customHeight="1" thickBot="1" x14ac:dyDescent="0.4"/>
    <row r="13" spans="1:7" s="1" customFormat="1" ht="18.5" customHeight="1" thickBot="1" x14ac:dyDescent="0.4">
      <c r="A13" s="1" t="s">
        <v>49</v>
      </c>
      <c r="C13" s="2">
        <f>SUM(C5:C12)</f>
        <v>449.87</v>
      </c>
      <c r="D13" s="2">
        <f>SUM(D5:D12)</f>
        <v>83.87</v>
      </c>
      <c r="E13" s="34">
        <f>SUM(E5:E12)</f>
        <v>608.23</v>
      </c>
      <c r="F13" s="51"/>
    </row>
    <row r="14" spans="1:7" s="29" customFormat="1" ht="18.5" customHeight="1" thickBot="1" x14ac:dyDescent="0.4">
      <c r="C14" s="31"/>
      <c r="D14" s="31"/>
      <c r="E14" s="31"/>
      <c r="F14" s="52"/>
    </row>
    <row r="15" spans="1:7" s="29" customFormat="1" ht="18.5" customHeight="1" thickBot="1" x14ac:dyDescent="0.4">
      <c r="A15" s="40" t="s">
        <v>1</v>
      </c>
      <c r="B15" s="42" t="s">
        <v>5</v>
      </c>
      <c r="C15" s="46" t="s">
        <v>8</v>
      </c>
      <c r="D15" s="41" t="s">
        <v>3</v>
      </c>
      <c r="E15" s="53" t="s">
        <v>9</v>
      </c>
      <c r="F15" s="57" t="s">
        <v>39</v>
      </c>
      <c r="G15" s="30"/>
    </row>
    <row r="16" spans="1:7" s="29" customFormat="1" ht="18.5" customHeight="1" x14ac:dyDescent="0.35">
      <c r="A16" s="38" t="s">
        <v>20</v>
      </c>
      <c r="B16" s="43" t="s">
        <v>51</v>
      </c>
      <c r="C16" s="47">
        <v>21.07</v>
      </c>
      <c r="D16" s="39">
        <v>4.21</v>
      </c>
      <c r="E16" s="54">
        <f>SUM(C16:D16)</f>
        <v>25.28</v>
      </c>
      <c r="F16" s="58" t="s">
        <v>40</v>
      </c>
    </row>
    <row r="17" spans="1:6" ht="18.5" customHeight="1" x14ac:dyDescent="0.35">
      <c r="A17" s="35" t="s">
        <v>41</v>
      </c>
      <c r="B17" s="44" t="s">
        <v>42</v>
      </c>
      <c r="C17" s="48">
        <f>E17</f>
        <v>17.940000000000001</v>
      </c>
      <c r="D17" s="4">
        <v>0</v>
      </c>
      <c r="E17" s="55">
        <v>17.940000000000001</v>
      </c>
      <c r="F17" s="59" t="s">
        <v>40</v>
      </c>
    </row>
    <row r="18" spans="1:6" ht="18.5" customHeight="1" x14ac:dyDescent="0.35">
      <c r="A18" s="35" t="s">
        <v>43</v>
      </c>
      <c r="B18" s="44" t="s">
        <v>44</v>
      </c>
      <c r="C18" s="48">
        <f t="shared" ref="C18:C19" si="1">E18</f>
        <v>19.989999999999998</v>
      </c>
      <c r="D18" s="4">
        <v>0</v>
      </c>
      <c r="E18" s="55">
        <v>19.989999999999998</v>
      </c>
      <c r="F18" s="59" t="s">
        <v>40</v>
      </c>
    </row>
    <row r="19" spans="1:6" ht="18.5" customHeight="1" x14ac:dyDescent="0.35">
      <c r="A19" s="35" t="s">
        <v>45</v>
      </c>
      <c r="B19" s="44" t="s">
        <v>46</v>
      </c>
      <c r="C19" s="48">
        <f t="shared" si="1"/>
        <v>21.93</v>
      </c>
      <c r="D19" s="4">
        <v>0</v>
      </c>
      <c r="E19" s="55">
        <v>21.93</v>
      </c>
      <c r="F19" s="59" t="s">
        <v>40</v>
      </c>
    </row>
    <row r="20" spans="1:6" ht="18.5" customHeight="1" x14ac:dyDescent="0.35">
      <c r="A20" s="35" t="s">
        <v>54</v>
      </c>
      <c r="B20" s="44" t="s">
        <v>55</v>
      </c>
      <c r="C20" s="48">
        <v>5</v>
      </c>
      <c r="D20" s="4">
        <v>0</v>
      </c>
      <c r="E20" s="55">
        <v>5</v>
      </c>
      <c r="F20" s="59" t="s">
        <v>40</v>
      </c>
    </row>
    <row r="21" spans="1:6" ht="18.5" customHeight="1" x14ac:dyDescent="0.35">
      <c r="A21" s="35"/>
      <c r="B21" s="44"/>
      <c r="C21" s="48"/>
      <c r="D21" s="4"/>
      <c r="E21" s="55"/>
      <c r="F21" s="59"/>
    </row>
    <row r="22" spans="1:6" ht="18.5" customHeight="1" thickBot="1" x14ac:dyDescent="0.4">
      <c r="A22" s="36"/>
      <c r="B22" s="45"/>
      <c r="C22" s="49"/>
      <c r="D22" s="37"/>
      <c r="E22" s="56"/>
      <c r="F22" s="60"/>
    </row>
    <row r="23" spans="1:6" ht="18.5" customHeight="1" thickBot="1" x14ac:dyDescent="0.4"/>
    <row r="24" spans="1:6" ht="18.5" customHeight="1" thickBot="1" x14ac:dyDescent="0.4">
      <c r="A24" s="1" t="s">
        <v>50</v>
      </c>
      <c r="B24" s="1"/>
      <c r="C24" s="2">
        <f>SUM(C16:C23)</f>
        <v>85.93</v>
      </c>
      <c r="D24" s="2">
        <f>SUM(D16:D23)</f>
        <v>4.21</v>
      </c>
      <c r="E24" s="34">
        <f>SUM(E16:E23)</f>
        <v>90.139999999999986</v>
      </c>
      <c r="F24" s="51" t="s">
        <v>95</v>
      </c>
    </row>
  </sheetData>
  <pageMargins left="0.7" right="0.7" top="0.75" bottom="0.75" header="0.3" footer="0.3"/>
  <pageSetup paperSize="9" orientation="landscape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Payment Schedule</vt:lpstr>
      <vt:lpstr>Clerk Expenses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Darbyshire</dc:creator>
  <cp:lastModifiedBy>clerk westfield</cp:lastModifiedBy>
  <cp:lastPrinted>2020-06-04T15:31:08Z</cp:lastPrinted>
  <dcterms:created xsi:type="dcterms:W3CDTF">2019-08-08T10:49:15Z</dcterms:created>
  <dcterms:modified xsi:type="dcterms:W3CDTF">2020-06-11T12:55:50Z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