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0-21 Finances/2. May/"/>
    </mc:Choice>
  </mc:AlternateContent>
  <xr:revisionPtr revIDLastSave="252" documentId="8_{BADB7D63-07C3-4B5D-BED6-B0B12939F914}" xr6:coauthVersionLast="45" xr6:coauthVersionMax="45" xr10:uidLastSave="{34ACFC21-7DB6-458E-813B-178C88C3AF97}"/>
  <bookViews>
    <workbookView xWindow="840" yWindow="0" windowWidth="9080" windowHeight="10200" tabRatio="602" xr2:uid="{957527C9-2742-4694-87A1-56489E1F3BC8}"/>
  </bookViews>
  <sheets>
    <sheet name="Payment Schedule" sheetId="1" r:id="rId1"/>
    <sheet name="Clerk Expens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1" i="1" l="1"/>
  <c r="D11" i="1"/>
  <c r="E12" i="1"/>
  <c r="D12" i="1"/>
  <c r="E13" i="1"/>
  <c r="D13" i="1"/>
  <c r="C22" i="2"/>
  <c r="D22" i="2"/>
  <c r="E22" i="2"/>
  <c r="F15" i="1"/>
  <c r="F14" i="1"/>
  <c r="F11" i="1" l="1"/>
  <c r="F6" i="1"/>
  <c r="E6" i="1"/>
  <c r="D6" i="1"/>
  <c r="E15" i="2"/>
  <c r="E20" i="2"/>
  <c r="E19" i="2"/>
  <c r="E18" i="2"/>
  <c r="E17" i="2"/>
  <c r="E16" i="2"/>
  <c r="F9" i="1" l="1"/>
  <c r="F10" i="1"/>
  <c r="C6" i="2" l="1"/>
  <c r="C9" i="2" l="1"/>
  <c r="E5" i="2"/>
  <c r="F7" i="1" l="1"/>
  <c r="E7" i="2" l="1"/>
  <c r="E8" i="2"/>
  <c r="E9" i="2"/>
  <c r="E10" i="2"/>
  <c r="F8" i="1"/>
  <c r="D12" i="2" l="1"/>
  <c r="E5" i="1" s="1"/>
  <c r="C12" i="2"/>
  <c r="D17" i="1" l="1"/>
  <c r="D5" i="1"/>
  <c r="E12" i="2"/>
  <c r="F17" i="1" l="1"/>
  <c r="F5" i="1"/>
  <c r="E17" i="1" l="1"/>
</calcChain>
</file>

<file path=xl/sharedStrings.xml><?xml version="1.0" encoding="utf-8"?>
<sst xmlns="http://schemas.openxmlformats.org/spreadsheetml/2006/main" count="93" uniqueCount="76">
  <si>
    <t xml:space="preserve">Payee </t>
  </si>
  <si>
    <t>Item</t>
  </si>
  <si>
    <t>Net Cost</t>
  </si>
  <si>
    <t>VAT</t>
  </si>
  <si>
    <t>Total</t>
  </si>
  <si>
    <t>Notes</t>
  </si>
  <si>
    <t>Jane Clarke</t>
  </si>
  <si>
    <t xml:space="preserve">Jane Clarke </t>
  </si>
  <si>
    <t>Net</t>
  </si>
  <si>
    <t xml:space="preserve">Total </t>
  </si>
  <si>
    <t>Totals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</si>
  <si>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</si>
  <si>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Total Payments</t>
  </si>
  <si>
    <t>Chair Signature</t>
  </si>
  <si>
    <t xml:space="preserve">Date </t>
  </si>
  <si>
    <t xml:space="preserve">Notes </t>
  </si>
  <si>
    <t>Ref</t>
  </si>
  <si>
    <t>Tamar Tele.</t>
  </si>
  <si>
    <t>Nest Pensions</t>
  </si>
  <si>
    <t>Monthly pension scheme</t>
  </si>
  <si>
    <t>Monthly phone redirection</t>
  </si>
  <si>
    <t>.</t>
  </si>
  <si>
    <r>
      <rPr>
        <b/>
        <sz val="11"/>
        <color theme="1"/>
        <rFont val="Calibri"/>
        <family val="2"/>
        <scheme val="minor"/>
      </rPr>
      <t>Date:</t>
    </r>
    <r>
      <rPr>
        <sz val="11"/>
        <color theme="1"/>
        <rFont val="Calibri"/>
        <family val="2"/>
        <scheme val="minor"/>
      </rPr>
      <t xml:space="preserve"> March 2020</t>
    </r>
  </si>
  <si>
    <t>Direct Debit</t>
  </si>
  <si>
    <t>Flyers for surgery</t>
  </si>
  <si>
    <t>A6 Flyers x 500</t>
  </si>
  <si>
    <t>Uniserve</t>
  </si>
  <si>
    <t>Salary May</t>
  </si>
  <si>
    <t>Paid 15/04/2020</t>
  </si>
  <si>
    <t>Volunteer Shopping</t>
  </si>
  <si>
    <t>Gloves and Hand sanitiser</t>
  </si>
  <si>
    <t>For volunteers</t>
  </si>
  <si>
    <t>Resuable plactic containers</t>
  </si>
  <si>
    <t>To put the hand sanitiser in (x40)</t>
  </si>
  <si>
    <t>Survey Monkey</t>
  </si>
  <si>
    <t>One Years subscription</t>
  </si>
  <si>
    <t>Viking</t>
  </si>
  <si>
    <t>for R. Russell, C. Hammond, M. Lyndon</t>
  </si>
  <si>
    <t>To be paid 24/05/2020</t>
  </si>
  <si>
    <t>Stationary and white board for clerk</t>
  </si>
  <si>
    <t>SSLAC</t>
  </si>
  <si>
    <t>Annual payment to Associations</t>
  </si>
  <si>
    <t>Limpo Storage</t>
  </si>
  <si>
    <t>Annaul payment for document storage</t>
  </si>
  <si>
    <t>Adobe</t>
  </si>
  <si>
    <t>Monthly sub paid for by the Clerk</t>
  </si>
  <si>
    <t>Chris Maplesden</t>
  </si>
  <si>
    <t>Removal of the second large oak tree at cricket field</t>
  </si>
  <si>
    <t>HazelMcCormack Young LLP</t>
  </si>
  <si>
    <t>Cost Plan for the Cricket Pavilion project</t>
  </si>
  <si>
    <t>BACS 00501</t>
  </si>
  <si>
    <t>BACS 00502</t>
  </si>
  <si>
    <t>BACS 00503</t>
  </si>
  <si>
    <t>BACS 00504</t>
  </si>
  <si>
    <t>BACS 00505</t>
  </si>
  <si>
    <t>BACS 00506</t>
  </si>
  <si>
    <t>BACS 00507</t>
  </si>
  <si>
    <t>BACS 00508</t>
  </si>
  <si>
    <t>BACS 00509</t>
  </si>
  <si>
    <t>BACS 00510</t>
  </si>
  <si>
    <t>BACS 00511</t>
  </si>
  <si>
    <t>Paid 28/04/2020</t>
  </si>
  <si>
    <t>Paid 02/04/2020</t>
  </si>
  <si>
    <t>Payment ScheduleMay 2020 for invoices paid/received for April</t>
  </si>
  <si>
    <t>Balance on the 30/04/2020</t>
  </si>
  <si>
    <t>Balance minus unpaid invoice</t>
  </si>
  <si>
    <t>Items Paid For</t>
  </si>
  <si>
    <t>Items Owed</t>
  </si>
  <si>
    <t>Expenses paid</t>
  </si>
  <si>
    <t>BACS 00512</t>
  </si>
  <si>
    <t>Expenses owed</t>
  </si>
  <si>
    <t>Invoice UNI 25099</t>
  </si>
  <si>
    <t>Invoices x 2</t>
  </si>
  <si>
    <t>Paid 20/04/2020</t>
  </si>
  <si>
    <t xml:space="preserve">Paid 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</si>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</sst>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3" xfId="0" applyFont="1" applyBorder="1" applyAlignment="1">
      <alignment vertical="center" wrapText="1"/>
    </xf>
    <xf numFmtId="164" fontId="3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/>
    </xf>
    <xf numFmtId="164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/>
    </xf>
    <xf numFmtId="164" fontId="3" fillId="0" borderId="4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25"/>
  <sheetViews>
    <sheetView tabSelected="1" topLeftCell="C1" workbookViewId="0">
      <selection activeCell="G4" sqref="G4"/>
    </sheetView>
  </sheetViews>
  <sheetFormatPr defaultColWidth="24.1796875" defaultRowHeight="19.5" customHeight="1" x14ac:dyDescent="0.35"/>
  <cols>
    <col min="1" max="1" width="22.453125" style="20" bestFit="1" customWidth="1"/>
    <col min="2" max="2" width="29" style="24" customWidth="1"/>
    <col min="3" max="3" width="9.6328125" style="33" customWidth="1"/>
    <col min="4" max="6" width="8.90625" style="22" customWidth="1"/>
    <col min="7" max="7" width="22" style="24" customWidth="1"/>
    <col min="8" max="8" width="4.6328125" style="20" customWidth="1"/>
    <col min="9" max="16384" width="24.1796875" style="20"/>
  </cols>
  <sheetData>
    <row r="1" spans="1:7" s="11" customFormat="1" ht="19.5" customHeight="1" x14ac:dyDescent="0.35">
      <c r="A1" s="11" t="s">
        <v>63</v>
      </c>
      <c r="B1" s="12"/>
      <c r="C1" s="28"/>
      <c r="D1" s="13"/>
      <c r="E1" s="13"/>
      <c r="F1" s="13"/>
      <c r="G1" s="12"/>
    </row>
    <row r="3" spans="1:7" s="11" customFormat="1" ht="19.5" customHeight="1" x14ac:dyDescent="0.35">
      <c r="A3" s="14" t="s">
        <v>0</v>
      </c>
      <c r="B3" s="15" t="s">
        <v>1</v>
      </c>
      <c r="C3" s="29" t="s">
        <v>16</v>
      </c>
      <c r="D3" s="16" t="s">
        <v>2</v>
      </c>
      <c r="E3" s="16" t="s">
        <v>3</v>
      </c>
      <c r="F3" s="16" t="s">
        <v>4</v>
      </c>
      <c r="G3" s="15" t="s">
        <v>15</v>
      </c>
    </row>
    <row r="4" spans="1:7" ht="29.5" customHeight="1" x14ac:dyDescent="0.35">
      <c r="A4" s="17" t="s">
        <v>6</v>
      </c>
      <c r="B4" s="18" t="s">
        <v>27</v>
      </c>
      <c r="C4" s="30" t="s">
        <v>50</v>
      </c>
      <c r="D4" s="19" t="s">
        <v>75</v>
      </c>
      <c r="E4" s="19" t="s">
        <v>75</v>
      </c>
      <c r="F4" s="19" t="s">
        <v>75</v>
      </c>
      <c r="G4" s="18" t="s">
        <v>38</v>
      </c>
    </row>
    <row r="5" spans="1:7" ht="29.5" customHeight="1" x14ac:dyDescent="0.35">
      <c r="A5" s="17" t="s">
        <v>7</v>
      </c>
      <c r="B5" s="18" t="s">
        <v>68</v>
      </c>
      <c r="C5" s="30" t="s">
        <v>51</v>
      </c>
      <c r="D5" s="19">
        <f>'Clerk Expenses'!C12</f>
        <v>651.69000000000005</v>
      </c>
      <c r="E5" s="19">
        <f>'Clerk Expenses'!D12</f>
        <v>68.400000000000006</v>
      </c>
      <c r="F5" s="19">
        <f>'Clerk Expenses'!E12</f>
        <v>720.29</v>
      </c>
      <c r="G5" s="18" t="s">
        <v>28</v>
      </c>
    </row>
    <row r="6" spans="1:7" ht="29.5" customHeight="1" x14ac:dyDescent="0.35">
      <c r="A6" s="17" t="s">
        <v>7</v>
      </c>
      <c r="B6" s="18" t="s">
        <v>70</v>
      </c>
      <c r="C6" s="30" t="s">
        <v>52</v>
      </c>
      <c r="D6" s="19">
        <f>'Clerk Expenses'!C22</f>
        <v>0</v>
      </c>
      <c r="E6" s="19">
        <f>'Clerk Expenses'!D22</f>
        <v>4.21</v>
      </c>
      <c r="F6" s="19">
        <f>'Clerk Expenses'!E22</f>
        <v>25.28</v>
      </c>
      <c r="G6" s="18"/>
    </row>
    <row r="7" spans="1:7" ht="29.5" customHeight="1" x14ac:dyDescent="0.35">
      <c r="A7" s="17" t="s">
        <v>17</v>
      </c>
      <c r="B7" s="18" t="s">
        <v>20</v>
      </c>
      <c r="C7" s="30" t="s">
        <v>53</v>
      </c>
      <c r="D7" s="19">
        <v>17.22</v>
      </c>
      <c r="E7" s="19">
        <v>3.44</v>
      </c>
      <c r="F7" s="19">
        <f t="shared" ref="F7" si="0">D7+E7</f>
        <v>20.66</v>
      </c>
      <c r="G7" s="18" t="s">
        <v>23</v>
      </c>
    </row>
    <row r="8" spans="1:7" ht="29.5" customHeight="1" x14ac:dyDescent="0.35">
      <c r="A8" s="17" t="s">
        <v>18</v>
      </c>
      <c r="B8" s="18" t="s">
        <v>19</v>
      </c>
      <c r="C8" s="30" t="s">
        <v>54</v>
      </c>
      <c r="D8" s="19">
        <v>125.84</v>
      </c>
      <c r="E8" s="19">
        <v>0</v>
      </c>
      <c r="F8" s="19">
        <f t="shared" ref="F8:F14" si="1">D8+E8</f>
        <v>125.84</v>
      </c>
      <c r="G8" s="18" t="s">
        <v>23</v>
      </c>
    </row>
    <row r="9" spans="1:7" ht="29.5" customHeight="1" x14ac:dyDescent="0.35">
      <c r="A9" s="17" t="s">
        <v>46</v>
      </c>
      <c r="B9" s="18" t="s">
        <v>47</v>
      </c>
      <c r="C9" s="30" t="s">
        <v>55</v>
      </c>
      <c r="D9" s="19">
        <v>750</v>
      </c>
      <c r="E9" s="19">
        <v>0</v>
      </c>
      <c r="F9" s="19">
        <f t="shared" si="1"/>
        <v>750</v>
      </c>
      <c r="G9" s="18" t="s">
        <v>62</v>
      </c>
    </row>
    <row r="10" spans="1:7" ht="29.5" customHeight="1" x14ac:dyDescent="0.35">
      <c r="A10" s="17" t="s">
        <v>48</v>
      </c>
      <c r="B10" s="18" t="s">
        <v>49</v>
      </c>
      <c r="C10" s="30" t="s">
        <v>56</v>
      </c>
      <c r="D10" s="19">
        <v>3000</v>
      </c>
      <c r="E10" s="19">
        <v>600</v>
      </c>
      <c r="F10" s="19">
        <f t="shared" si="1"/>
        <v>3600</v>
      </c>
      <c r="G10" s="18" t="s">
        <v>61</v>
      </c>
    </row>
    <row r="11" spans="1:7" ht="29.5" customHeight="1" x14ac:dyDescent="0.35">
      <c r="A11" s="18" t="s">
        <v>26</v>
      </c>
      <c r="B11" s="18" t="s">
        <v>72</v>
      </c>
      <c r="C11" s="30" t="s">
        <v>57</v>
      </c>
      <c r="D11" s="21">
        <f>45.6*2</f>
        <v>91.2</v>
      </c>
      <c r="E11" s="21">
        <f>9.12*2</f>
        <v>18.239999999999998</v>
      </c>
      <c r="F11" s="19">
        <f t="shared" si="1"/>
        <v>109.44</v>
      </c>
      <c r="G11" s="18"/>
    </row>
    <row r="12" spans="1:7" ht="29.5" customHeight="1" x14ac:dyDescent="0.35">
      <c r="A12" s="18" t="s">
        <v>36</v>
      </c>
      <c r="B12" s="18" t="s">
        <v>39</v>
      </c>
      <c r="C12" s="30" t="s">
        <v>59</v>
      </c>
      <c r="D12" s="19">
        <f>F12*0.8</f>
        <v>53.696000000000005</v>
      </c>
      <c r="E12" s="19">
        <f>F12*0.2</f>
        <v>13.424000000000001</v>
      </c>
      <c r="F12" s="19">
        <v>67.12</v>
      </c>
      <c r="G12" s="18" t="s">
        <v>73</v>
      </c>
    </row>
    <row r="13" spans="1:7" ht="29.5" customHeight="1" x14ac:dyDescent="0.35">
      <c r="A13" s="17" t="s">
        <v>40</v>
      </c>
      <c r="B13" s="18" t="s">
        <v>41</v>
      </c>
      <c r="C13" s="30" t="s">
        <v>60</v>
      </c>
      <c r="D13" s="19">
        <f>F13*0.8</f>
        <v>739.12</v>
      </c>
      <c r="E13" s="19">
        <f>F13*0.2</f>
        <v>184.78</v>
      </c>
      <c r="F13" s="19">
        <v>923.9</v>
      </c>
      <c r="G13" s="18" t="s">
        <v>73</v>
      </c>
    </row>
    <row r="14" spans="1:7" ht="29.5" customHeight="1" x14ac:dyDescent="0.35">
      <c r="A14" s="17" t="s">
        <v>42</v>
      </c>
      <c r="B14" s="18" t="s">
        <v>43</v>
      </c>
      <c r="C14" s="30" t="s">
        <v>69</v>
      </c>
      <c r="D14" s="19">
        <v>90</v>
      </c>
      <c r="E14" s="19">
        <v>18</v>
      </c>
      <c r="F14" s="19">
        <f t="shared" si="1"/>
        <v>108</v>
      </c>
      <c r="G14" s="18" t="s">
        <v>74</v>
      </c>
    </row>
    <row r="15" spans="1:7" ht="29.5" customHeight="1" x14ac:dyDescent="0.35">
      <c r="A15" s="18" t="s">
        <v>26</v>
      </c>
      <c r="B15" s="18" t="s">
        <v>71</v>
      </c>
      <c r="C15" s="30" t="s">
        <v>58</v>
      </c>
      <c r="D15" s="21">
        <v>45.6</v>
      </c>
      <c r="E15" s="21">
        <v>9.1199999999999992</v>
      </c>
      <c r="F15" s="19">
        <f>D15+E15</f>
        <v>54.72</v>
      </c>
      <c r="G15" s="18"/>
    </row>
    <row r="17" spans="1:7" s="11" customFormat="1" ht="19.5" customHeight="1" x14ac:dyDescent="0.35">
      <c r="A17" s="39" t="s">
        <v>12</v>
      </c>
      <c r="B17" s="39"/>
      <c r="C17" s="39"/>
      <c r="D17" s="16">
        <f>'Clerk Expenses'!C12</f>
        <v>651.69000000000005</v>
      </c>
      <c r="E17" s="16">
        <f t="shared" ref="E17" si="2">SUM(E4:E16)</f>
        <v>919.61399999999992</v>
      </c>
      <c r="F17" s="16">
        <f>'Clerk Expenses'!E12</f>
        <v>720.29</v>
      </c>
      <c r="G17" s="12"/>
    </row>
    <row r="18" spans="1:7" ht="19.5" customHeight="1" x14ac:dyDescent="0.35">
      <c r="A18" s="39" t="s">
        <v>64</v>
      </c>
      <c r="B18" s="39"/>
      <c r="C18" s="39"/>
      <c r="D18" s="16">
        <v>88201.07</v>
      </c>
    </row>
    <row r="19" spans="1:7" ht="19.5" customHeight="1" x14ac:dyDescent="0.35">
      <c r="A19" s="39" t="s">
        <v>65</v>
      </c>
      <c r="B19" s="39"/>
      <c r="C19" s="39"/>
      <c r="D19" s="16"/>
    </row>
    <row r="20" spans="1:7" ht="19.5" customHeight="1" x14ac:dyDescent="0.35">
      <c r="B20" s="23"/>
      <c r="C20" s="31"/>
    </row>
    <row r="21" spans="1:7" ht="19.5" customHeight="1" x14ac:dyDescent="0.35">
      <c r="A21" s="27" t="s">
        <v>13</v>
      </c>
      <c r="B21" s="25"/>
      <c r="C21" s="32"/>
      <c r="D21" s="26" t="s">
        <v>21</v>
      </c>
      <c r="E21" s="26"/>
    </row>
    <row r="22" spans="1:7" ht="19.5" customHeight="1" x14ac:dyDescent="0.35">
      <c r="A22" s="27"/>
    </row>
    <row r="23" spans="1:7" ht="19.5" customHeight="1" x14ac:dyDescent="0.35">
      <c r="A23" s="27" t="s">
        <v>14</v>
      </c>
      <c r="B23" s="25"/>
      <c r="C23" s="32"/>
      <c r="D23" s="26"/>
      <c r="E23" s="26"/>
    </row>
    <row r="24" spans="1:7" ht="19.5" customHeight="1" x14ac:dyDescent="0.35">
      <c r="A24" s="11"/>
    </row>
    <row r="25" spans="1:7" ht="19.5" customHeight="1" x14ac:dyDescent="0.35">
      <c r="A25" s="11"/>
    </row>
  </sheetData>
  <mergeCells count="3">
    <mergeCell ref="A17:C17"/>
    <mergeCell ref="A18:C18"/>
    <mergeCell ref="A19:C19"/>
  </mergeCells>
  <phoneticPr fontId="4" type="noConversion"/>
  <pageMargins left="0.25" right="0.25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dimension ref="A1:F22"/>
  <sheetViews>
    <sheetView workbookViewId="0">
      <selection activeCell="E7" sqref="E7"/>
    </sheetView>
  </sheetViews>
  <sheetFormatPr defaultRowHeight="18.5" customHeight="1" x14ac:dyDescent="0.35"/>
  <cols>
    <col min="1" max="1" width="23.54296875" style="5" bestFit="1" customWidth="1"/>
    <col min="2" max="2" width="40.1796875" style="5" customWidth="1"/>
    <col min="3" max="3" width="9.54296875" style="6" bestFit="1" customWidth="1"/>
    <col min="4" max="4" width="8.81640625" style="6" bestFit="1" customWidth="1"/>
    <col min="5" max="5" width="9.54296875" style="6" bestFit="1" customWidth="1"/>
    <col min="6" max="16384" width="8.7265625" style="5"/>
  </cols>
  <sheetData>
    <row r="1" spans="1:6" ht="18.5" customHeight="1" x14ac:dyDescent="0.35">
      <c r="A1" s="5" t="s">
        <v>11</v>
      </c>
    </row>
    <row r="2" spans="1:6" ht="18.5" customHeight="1" x14ac:dyDescent="0.35">
      <c r="A2" s="5" t="s">
        <v>22</v>
      </c>
    </row>
    <row r="4" spans="1:6" s="3" customFormat="1" ht="18.5" customHeight="1" x14ac:dyDescent="0.35">
      <c r="A4" s="1" t="s">
        <v>66</v>
      </c>
      <c r="B4" s="1" t="s">
        <v>5</v>
      </c>
      <c r="C4" s="2" t="s">
        <v>8</v>
      </c>
      <c r="D4" s="2" t="s">
        <v>3</v>
      </c>
      <c r="E4" s="2" t="s">
        <v>9</v>
      </c>
    </row>
    <row r="5" spans="1:6" ht="18.5" customHeight="1" x14ac:dyDescent="0.35">
      <c r="A5" s="34" t="s">
        <v>25</v>
      </c>
      <c r="B5" s="34" t="s">
        <v>24</v>
      </c>
      <c r="C5" s="35">
        <v>29.99</v>
      </c>
      <c r="D5" s="35">
        <v>6</v>
      </c>
      <c r="E5" s="35">
        <f>C5+D5</f>
        <v>35.989999999999995</v>
      </c>
      <c r="F5" s="36" t="s">
        <v>28</v>
      </c>
    </row>
    <row r="6" spans="1:6" ht="18.5" customHeight="1" x14ac:dyDescent="0.35">
      <c r="A6" s="7" t="s">
        <v>29</v>
      </c>
      <c r="B6" s="7" t="s">
        <v>37</v>
      </c>
      <c r="C6" s="8">
        <f>10.94+29.96+5.2+10.94</f>
        <v>57.04</v>
      </c>
      <c r="D6" s="8">
        <v>0</v>
      </c>
      <c r="E6" s="8">
        <v>57.24</v>
      </c>
      <c r="F6" s="36" t="s">
        <v>28</v>
      </c>
    </row>
    <row r="7" spans="1:6" ht="18.5" customHeight="1" x14ac:dyDescent="0.35">
      <c r="A7" s="5" t="s">
        <v>30</v>
      </c>
      <c r="B7" s="7" t="s">
        <v>31</v>
      </c>
      <c r="C7" s="8">
        <v>187.74</v>
      </c>
      <c r="D7" s="8">
        <v>0</v>
      </c>
      <c r="E7" s="8">
        <f t="shared" ref="E7:E10" si="0">C7+D7</f>
        <v>187.74</v>
      </c>
      <c r="F7" s="36" t="s">
        <v>28</v>
      </c>
    </row>
    <row r="8" spans="1:6" ht="18.5" customHeight="1" x14ac:dyDescent="0.35">
      <c r="A8" s="7" t="s">
        <v>32</v>
      </c>
      <c r="B8" s="7" t="s">
        <v>33</v>
      </c>
      <c r="C8" s="8">
        <v>64.900000000000006</v>
      </c>
      <c r="D8" s="8">
        <v>0</v>
      </c>
      <c r="E8" s="8">
        <f t="shared" si="0"/>
        <v>64.900000000000006</v>
      </c>
      <c r="F8" s="36" t="s">
        <v>28</v>
      </c>
    </row>
    <row r="9" spans="1:6" ht="18.5" customHeight="1" x14ac:dyDescent="0.35">
      <c r="A9" s="7" t="s">
        <v>34</v>
      </c>
      <c r="B9" s="7" t="s">
        <v>35</v>
      </c>
      <c r="C9" s="8">
        <f>374.42-D9</f>
        <v>312.02000000000004</v>
      </c>
      <c r="D9" s="8">
        <v>62.4</v>
      </c>
      <c r="E9" s="8">
        <f t="shared" si="0"/>
        <v>374.42</v>
      </c>
      <c r="F9" s="36" t="s">
        <v>28</v>
      </c>
    </row>
    <row r="10" spans="1:6" ht="18.5" customHeight="1" x14ac:dyDescent="0.35">
      <c r="A10" s="7"/>
      <c r="B10" s="7"/>
      <c r="C10" s="8"/>
      <c r="D10" s="8"/>
      <c r="E10" s="8">
        <f t="shared" si="0"/>
        <v>0</v>
      </c>
    </row>
    <row r="11" spans="1:6" ht="18.5" customHeight="1" thickBot="1" x14ac:dyDescent="0.4">
      <c r="C11" s="9"/>
      <c r="D11" s="9"/>
      <c r="E11" s="9"/>
    </row>
    <row r="12" spans="1:6" s="3" customFormat="1" ht="18.5" customHeight="1" thickBot="1" x14ac:dyDescent="0.4">
      <c r="A12" s="3" t="s">
        <v>10</v>
      </c>
      <c r="C12" s="4">
        <f>SUM(C5:C11)</f>
        <v>651.69000000000005</v>
      </c>
      <c r="D12" s="4">
        <f>SUM(D5:D11)</f>
        <v>68.400000000000006</v>
      </c>
      <c r="E12" s="10">
        <f>SUM(E5:E11)</f>
        <v>720.29</v>
      </c>
    </row>
    <row r="14" spans="1:6" s="3" customFormat="1" ht="18.5" customHeight="1" x14ac:dyDescent="0.35">
      <c r="A14" s="1" t="s">
        <v>67</v>
      </c>
      <c r="B14" s="1" t="s">
        <v>5</v>
      </c>
      <c r="C14" s="2" t="s">
        <v>8</v>
      </c>
      <c r="D14" s="2" t="s">
        <v>3</v>
      </c>
      <c r="E14" s="2" t="s">
        <v>9</v>
      </c>
    </row>
    <row r="15" spans="1:6" s="20" customFormat="1" ht="20.5" customHeight="1" x14ac:dyDescent="0.35">
      <c r="A15" s="17" t="s">
        <v>44</v>
      </c>
      <c r="B15" s="18" t="s">
        <v>45</v>
      </c>
      <c r="C15" s="19">
        <v>21.07</v>
      </c>
      <c r="D15" s="19">
        <v>4.21</v>
      </c>
      <c r="E15" s="37">
        <f t="shared" ref="E15" si="1">C15+D15</f>
        <v>25.28</v>
      </c>
      <c r="F15" s="38"/>
    </row>
    <row r="16" spans="1:6" ht="18.5" customHeight="1" x14ac:dyDescent="0.35">
      <c r="A16" s="7"/>
      <c r="B16" s="7"/>
      <c r="C16" s="8"/>
      <c r="D16" s="8"/>
      <c r="E16" s="8">
        <f t="shared" ref="E16:E20" si="2">C16+D16</f>
        <v>0</v>
      </c>
      <c r="F16" s="36"/>
    </row>
    <row r="17" spans="1:6" ht="18.5" customHeight="1" x14ac:dyDescent="0.35">
      <c r="B17" s="7"/>
      <c r="C17" s="8"/>
      <c r="D17" s="8"/>
      <c r="E17" s="8">
        <f t="shared" si="2"/>
        <v>0</v>
      </c>
      <c r="F17" s="36"/>
    </row>
    <row r="18" spans="1:6" ht="18.5" customHeight="1" x14ac:dyDescent="0.35">
      <c r="A18" s="7"/>
      <c r="B18" s="7"/>
      <c r="C18" s="8"/>
      <c r="D18" s="8"/>
      <c r="E18" s="8">
        <f t="shared" si="2"/>
        <v>0</v>
      </c>
      <c r="F18" s="36"/>
    </row>
    <row r="19" spans="1:6" ht="18.5" customHeight="1" x14ac:dyDescent="0.35">
      <c r="A19" s="7"/>
      <c r="B19" s="7"/>
      <c r="C19" s="8"/>
      <c r="D19" s="8"/>
      <c r="E19" s="8">
        <f t="shared" si="2"/>
        <v>0</v>
      </c>
      <c r="F19" s="36"/>
    </row>
    <row r="20" spans="1:6" ht="18.5" customHeight="1" x14ac:dyDescent="0.35">
      <c r="A20" s="7"/>
      <c r="B20" s="7"/>
      <c r="C20" s="8"/>
      <c r="D20" s="8"/>
      <c r="E20" s="8">
        <f t="shared" si="2"/>
        <v>0</v>
      </c>
    </row>
    <row r="21" spans="1:6" ht="18.5" customHeight="1" thickBot="1" x14ac:dyDescent="0.4">
      <c r="C21" s="9"/>
      <c r="D21" s="9"/>
      <c r="E21" s="9"/>
    </row>
    <row r="22" spans="1:6" s="3" customFormat="1" ht="18.5" customHeight="1" thickBot="1" x14ac:dyDescent="0.4">
      <c r="A22" s="3" t="s">
        <v>10</v>
      </c>
      <c r="C22" s="4">
        <f>SUM(C16:C21)</f>
        <v>0</v>
      </c>
      <c r="D22" s="4">
        <f>SUM(D15:D21)</f>
        <v>4.21</v>
      </c>
      <c r="E22" s="10">
        <f>SUM(E15:E21)</f>
        <v>25.28</v>
      </c>
    </row>
  </sheetData>
  <pageMargins left="0.7" right="0.7" top="0.75" bottom="0.75" header="0.3" footer="0.3"/>
  <pageSetup paperSize="9" orientation="portrait" horizontalDpi="360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2" ma:contentTypeDescription="Create a new document." ma:contentTypeScope="" ma:versionID="880921f2a095a365d2dcd886da4b2c21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5df269b4dc05aa638cb1392d4cac6299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97B08C-4BD2-4E9A-830C-AEAD05B34FD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35DB6A8-229D-4AF2-A3CA-230CADB53F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FF61096-2D1B-4FAE-BE47-FC28E6A1E53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Payment Schedule</vt:lpstr>
      <vt:lpstr>Clerk Expenses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Darbyshire</dc:creator>
  <cp:lastModifiedBy>clerk westfield</cp:lastModifiedBy>
  <cp:lastPrinted>2020-03-04T17:32:03Z</cp:lastPrinted>
  <dcterms:created xsi:type="dcterms:W3CDTF">2019-08-08T10:49:15Z</dcterms:created>
  <dcterms:modified xsi:type="dcterms:W3CDTF">2020-06-04T15:53:28Z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