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7. October 2023-24/"/>
    </mc:Choice>
  </mc:AlternateContent>
  <xr:revisionPtr revIDLastSave="3" documentId="8_{C8014B26-0491-48C1-8691-1B9CE6E4C795}" xr6:coauthVersionLast="47" xr6:coauthVersionMax="47" xr10:uidLastSave="{D04F4B57-8511-4FF7-9258-038F497C4849}"/>
  <bookViews>
    <workbookView xWindow="-110" yWindow="-110" windowWidth="19420" windowHeight="10420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" i="2" l="1"/>
  <c r="E9" i="2" s="1"/>
  <c r="C8" i="2"/>
  <c r="E8" i="2" s="1"/>
  <c r="F17" i="1"/>
  <c r="F18" i="1"/>
  <c r="E16" i="1"/>
  <c r="F16" i="1" s="1"/>
  <c r="E7" i="2"/>
  <c r="E10" i="2"/>
  <c r="E11" i="2"/>
  <c r="E12" i="2"/>
  <c r="E6" i="2"/>
  <c r="C6" i="2"/>
  <c r="D13" i="1"/>
  <c r="F13" i="1" s="1"/>
  <c r="F14" i="1"/>
  <c r="F15" i="1"/>
  <c r="F12" i="1"/>
  <c r="E8" i="3" l="1"/>
  <c r="E9" i="3"/>
  <c r="E10" i="3"/>
  <c r="E11" i="3"/>
  <c r="E5" i="3"/>
  <c r="E6" i="3"/>
  <c r="E7" i="3"/>
  <c r="E4" i="3"/>
  <c r="C14" i="3"/>
  <c r="D8" i="1" s="1"/>
  <c r="D14" i="3"/>
  <c r="E8" i="1" s="1"/>
  <c r="E14" i="3" l="1"/>
  <c r="F8" i="1" s="1"/>
  <c r="E9" i="1"/>
  <c r="F10" i="1"/>
  <c r="D26" i="1"/>
  <c r="D28" i="1" s="1"/>
  <c r="E28" i="1"/>
  <c r="F11" i="1"/>
  <c r="F9" i="1"/>
  <c r="F26" i="1" l="1"/>
  <c r="E18" i="2" l="1"/>
  <c r="F25" i="1" l="1"/>
  <c r="F28" i="1" s="1"/>
  <c r="E19" i="2"/>
  <c r="E20" i="2"/>
  <c r="E21" i="2"/>
  <c r="E22" i="2"/>
  <c r="D26" i="2" l="1"/>
  <c r="E7" i="1" s="1"/>
  <c r="F7" i="1" s="1"/>
  <c r="E26" i="2" l="1"/>
  <c r="C26" i="2"/>
  <c r="C15" i="2" l="1"/>
  <c r="D6" i="1" s="1"/>
  <c r="D22" i="1" s="1"/>
  <c r="D15" i="2" l="1"/>
  <c r="E6" i="1" s="1"/>
  <c r="E22" i="1" s="1"/>
  <c r="E15" i="2"/>
  <c r="F6" i="1" l="1"/>
  <c r="F22" i="1" s="1"/>
</calcChain>
</file>

<file path=xl/sharedStrings.xml><?xml version="1.0" encoding="utf-8"?>
<sst xmlns="http://schemas.openxmlformats.org/spreadsheetml/2006/main" count="107" uniqueCount="84">
  <si>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</si>
  <si>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</si>
  <si>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</si>
  <si>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</si>
  <si>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</si>
  <si>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</si>
  <si>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</si>
  <si>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</si>
  <si>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</si>
  <si>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</si>
  <si>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</si>
  <si>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</si>
  <si>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</si>
  <si>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</si>
  <si>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</si>
  <si>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</si>
  <si>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</si>
  <si>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</si>
  <si>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</si>
  <si>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</si>
  <si>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</si>
  <si>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</si>
  <si>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</si>
  <si>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</si>
  <si>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</si>
  <si>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</si>
  <si>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</si>
  <si>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Employer £143.48
Employee £215.22</t>
  </si>
  <si>
    <t>Card charge</t>
  </si>
  <si>
    <t>Unity Bank Card</t>
  </si>
  <si>
    <t>Monthly card expenditure</t>
  </si>
  <si>
    <t>Unity Card Expenditure Statement: 09/09/2023</t>
  </si>
  <si>
    <t>D/D 00901</t>
  </si>
  <si>
    <t>D/D 00902</t>
  </si>
  <si>
    <t>Payment Schedule October 2023</t>
  </si>
  <si>
    <t>Salary October</t>
  </si>
  <si>
    <t>Date: October Expenses 2023</t>
  </si>
  <si>
    <t xml:space="preserve">Clerk September Expenses Owed </t>
  </si>
  <si>
    <t>Clerk September Expenses Paid</t>
  </si>
  <si>
    <t>September Hours</t>
  </si>
  <si>
    <t>Richard Buxton</t>
  </si>
  <si>
    <t>S106 Variance advice</t>
  </si>
  <si>
    <t>Victim Support</t>
  </si>
  <si>
    <t>Grant</t>
  </si>
  <si>
    <t>PAID 15/09/2023</t>
  </si>
  <si>
    <t>Royal British Legion</t>
  </si>
  <si>
    <t>Viking Direct</t>
  </si>
  <si>
    <t>Stationary</t>
  </si>
  <si>
    <t>BACS 01001</t>
  </si>
  <si>
    <t>BACS 01002</t>
  </si>
  <si>
    <t>BACS 01003</t>
  </si>
  <si>
    <t>BACS 01004</t>
  </si>
  <si>
    <t>BACS 01005</t>
  </si>
  <si>
    <t>BACS 01006</t>
  </si>
  <si>
    <t>BACS 01007</t>
  </si>
  <si>
    <t>BACS 01008</t>
  </si>
  <si>
    <t>BACS 01009</t>
  </si>
  <si>
    <t>BACS 01010</t>
  </si>
  <si>
    <t>BACS 01011</t>
  </si>
  <si>
    <t>PKF LittleJohn</t>
  </si>
  <si>
    <t>External Audit</t>
  </si>
  <si>
    <t>Unity Bank</t>
  </si>
  <si>
    <t>Service charge</t>
  </si>
  <si>
    <t>Community Open Space</t>
  </si>
  <si>
    <t>Groundfest Attendance</t>
  </si>
  <si>
    <t>Hotel Rooms</t>
  </si>
  <si>
    <t>Adobe Account</t>
  </si>
  <si>
    <t>Annual Subscription</t>
  </si>
  <si>
    <t>BACS 01012</t>
  </si>
  <si>
    <t>BACS 01013</t>
  </si>
  <si>
    <t>BACS 01014</t>
  </si>
  <si>
    <t>Autella</t>
  </si>
  <si>
    <t>Quarterly Pay</t>
  </si>
  <si>
    <t>Orchard Lanscape</t>
  </si>
  <si>
    <t>Quarterly dog bin and grass cutting</t>
  </si>
  <si>
    <t>Wordpress</t>
  </si>
  <si>
    <t>Annual fee</t>
  </si>
  <si>
    <t>PAID 30/09/2023</t>
  </si>
  <si>
    <t>Cake and coffee pods</t>
  </si>
  <si>
    <t>Cake</t>
  </si>
  <si>
    <t>Website</t>
  </si>
  <si>
    <t>Monthly charge</t>
  </si>
  <si>
    <t>Postage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</si>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</sst>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6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9" xfId="0" applyNumberFormat="1" applyBorder="1" applyAlignment="1">
      <alignment horizontal="center" vertical="center"/>
    </xf>
    <xf numFmtId="14" fontId="0" fillId="0" borderId="29" xfId="0" applyNumberFormat="1" applyBorder="1" applyAlignment="1">
      <alignment horizontal="center" vertical="center" wrapText="1"/>
    </xf>
    <xf numFmtId="164" fontId="0" fillId="0" borderId="30" xfId="0" applyNumberFormat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1" fillId="0" borderId="33" xfId="0" applyNumberFormat="1" applyFont="1" applyBorder="1" applyAlignment="1">
      <alignment horizontal="center" vertical="center"/>
    </xf>
    <xf numFmtId="164" fontId="1" fillId="0" borderId="34" xfId="0" applyNumberFormat="1" applyFont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zoomScale="70" zoomScaleNormal="70" workbookViewId="0">
      <selection activeCell="D6" sqref="D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34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53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81" t="s">
        <v>7</v>
      </c>
      <c r="B4" s="81"/>
      <c r="C4" s="81"/>
      <c r="D4" s="81"/>
      <c r="E4" s="81"/>
      <c r="F4" s="81"/>
      <c r="G4" s="81"/>
    </row>
    <row r="5" spans="1:7" s="49" customFormat="1" ht="19" customHeight="1" x14ac:dyDescent="0.35">
      <c r="A5" s="45" t="s">
        <v>8</v>
      </c>
      <c r="B5" s="46" t="s">
        <v>35</v>
      </c>
      <c r="C5" s="47" t="s">
        <v>48</v>
      </c>
      <c r="D5" s="54" t="s">
        <v>83</v>
      </c>
      <c r="E5" s="54" t="s">
        <v>83</v>
      </c>
      <c r="F5" s="54" t="s">
        <v>83</v>
      </c>
      <c r="G5" s="46"/>
    </row>
    <row r="6" spans="1:7" s="49" customFormat="1" ht="19" customHeight="1" x14ac:dyDescent="0.35">
      <c r="A6" s="45" t="s">
        <v>9</v>
      </c>
      <c r="B6" s="46" t="s">
        <v>37</v>
      </c>
      <c r="C6" s="47" t="s">
        <v>49</v>
      </c>
      <c r="D6" s="48">
        <f>'Clerk Expenses'!C15</f>
        <v>265.93</v>
      </c>
      <c r="E6" s="48">
        <f>'Clerk Expenses'!D15</f>
        <v>16.8</v>
      </c>
      <c r="F6" s="48">
        <f>D6+E6</f>
        <v>282.73</v>
      </c>
      <c r="G6" s="46"/>
    </row>
    <row r="7" spans="1:7" s="49" customFormat="1" ht="19" customHeight="1" x14ac:dyDescent="0.35">
      <c r="A7" s="45" t="s">
        <v>9</v>
      </c>
      <c r="B7" s="46" t="s">
        <v>38</v>
      </c>
      <c r="C7" s="47" t="s">
        <v>50</v>
      </c>
      <c r="D7" s="48">
        <v>0</v>
      </c>
      <c r="E7" s="48">
        <f>'Clerk Expenses'!D26</f>
        <v>0</v>
      </c>
      <c r="F7" s="48">
        <f>D7+E7</f>
        <v>0</v>
      </c>
      <c r="G7" s="46"/>
    </row>
    <row r="8" spans="1:7" s="49" customFormat="1" ht="19" customHeight="1" x14ac:dyDescent="0.35">
      <c r="A8" s="45" t="s">
        <v>29</v>
      </c>
      <c r="B8" s="46" t="s">
        <v>30</v>
      </c>
      <c r="C8" s="47" t="s">
        <v>51</v>
      </c>
      <c r="D8" s="48">
        <f>'Unity Card'!C14</f>
        <v>24.79</v>
      </c>
      <c r="E8" s="48">
        <f>'Unity Card'!D14</f>
        <v>4.08</v>
      </c>
      <c r="F8" s="48">
        <f>'Unity Card'!E14</f>
        <v>28.87</v>
      </c>
      <c r="G8" s="46"/>
    </row>
    <row r="9" spans="1:7" s="49" customFormat="1" ht="19" customHeight="1" x14ac:dyDescent="0.35">
      <c r="A9" s="45" t="s">
        <v>26</v>
      </c>
      <c r="B9" s="46" t="s">
        <v>39</v>
      </c>
      <c r="C9" s="47" t="s">
        <v>52</v>
      </c>
      <c r="D9" s="48">
        <v>225</v>
      </c>
      <c r="E9" s="48">
        <f>'Clerk Expenses'!D27</f>
        <v>0</v>
      </c>
      <c r="F9" s="48">
        <f t="shared" ref="F9:F18" si="0">D9+E9</f>
        <v>225</v>
      </c>
      <c r="G9" s="46"/>
    </row>
    <row r="10" spans="1:7" s="49" customFormat="1" ht="19.5" customHeight="1" x14ac:dyDescent="0.35">
      <c r="A10" s="45" t="s">
        <v>40</v>
      </c>
      <c r="B10" s="46" t="s">
        <v>41</v>
      </c>
      <c r="C10" s="47" t="s">
        <v>53</v>
      </c>
      <c r="D10" s="48">
        <v>1250.4100000000001</v>
      </c>
      <c r="E10" s="48">
        <v>0</v>
      </c>
      <c r="F10" s="48">
        <f t="shared" si="0"/>
        <v>1250.4100000000001</v>
      </c>
      <c r="G10" s="46" t="s">
        <v>44</v>
      </c>
    </row>
    <row r="11" spans="1:7" s="49" customFormat="1" ht="19.5" customHeight="1" x14ac:dyDescent="0.35">
      <c r="A11" s="45" t="s">
        <v>42</v>
      </c>
      <c r="B11" s="46" t="s">
        <v>43</v>
      </c>
      <c r="C11" s="47" t="s">
        <v>54</v>
      </c>
      <c r="D11" s="48">
        <v>250</v>
      </c>
      <c r="E11" s="48">
        <v>0</v>
      </c>
      <c r="F11" s="63">
        <f t="shared" si="0"/>
        <v>250</v>
      </c>
      <c r="G11" s="46" t="s">
        <v>44</v>
      </c>
    </row>
    <row r="12" spans="1:7" s="49" customFormat="1" ht="19.5" customHeight="1" x14ac:dyDescent="0.35">
      <c r="A12" s="49" t="s">
        <v>45</v>
      </c>
      <c r="B12" s="46" t="s">
        <v>43</v>
      </c>
      <c r="C12" s="47" t="s">
        <v>55</v>
      </c>
      <c r="D12" s="48">
        <v>275</v>
      </c>
      <c r="E12" s="48">
        <v>0</v>
      </c>
      <c r="F12" s="63">
        <f t="shared" si="0"/>
        <v>275</v>
      </c>
      <c r="G12" s="46" t="s">
        <v>44</v>
      </c>
    </row>
    <row r="13" spans="1:7" s="49" customFormat="1" ht="19.5" customHeight="1" x14ac:dyDescent="0.35">
      <c r="A13" s="45" t="s">
        <v>46</v>
      </c>
      <c r="B13" s="46" t="s">
        <v>47</v>
      </c>
      <c r="C13" s="47" t="s">
        <v>56</v>
      </c>
      <c r="D13" s="48">
        <f>33.98+0.95</f>
        <v>34.93</v>
      </c>
      <c r="E13" s="48">
        <v>6.99</v>
      </c>
      <c r="F13" s="63">
        <f t="shared" si="0"/>
        <v>41.92</v>
      </c>
      <c r="G13" s="46"/>
    </row>
    <row r="14" spans="1:7" s="49" customFormat="1" ht="19.5" customHeight="1" x14ac:dyDescent="0.35">
      <c r="A14" s="45" t="s">
        <v>59</v>
      </c>
      <c r="B14" s="46" t="s">
        <v>60</v>
      </c>
      <c r="C14" s="47" t="s">
        <v>57</v>
      </c>
      <c r="D14" s="48">
        <v>420</v>
      </c>
      <c r="E14" s="48">
        <v>84</v>
      </c>
      <c r="F14" s="63">
        <f t="shared" si="0"/>
        <v>504</v>
      </c>
      <c r="G14" s="46"/>
    </row>
    <row r="15" spans="1:7" s="49" customFormat="1" ht="19.5" customHeight="1" x14ac:dyDescent="0.35">
      <c r="A15" s="45" t="s">
        <v>61</v>
      </c>
      <c r="B15" s="46" t="s">
        <v>62</v>
      </c>
      <c r="C15" s="47" t="s">
        <v>58</v>
      </c>
      <c r="D15" s="48">
        <v>18</v>
      </c>
      <c r="E15" s="48">
        <v>0</v>
      </c>
      <c r="F15" s="63">
        <f t="shared" si="0"/>
        <v>18</v>
      </c>
      <c r="G15" s="46" t="s">
        <v>77</v>
      </c>
    </row>
    <row r="16" spans="1:7" s="49" customFormat="1" ht="19.5" customHeight="1" x14ac:dyDescent="0.35">
      <c r="A16" s="45" t="s">
        <v>66</v>
      </c>
      <c r="B16" s="46" t="s">
        <v>67</v>
      </c>
      <c r="C16" s="47" t="s">
        <v>68</v>
      </c>
      <c r="D16" s="48">
        <v>130.74</v>
      </c>
      <c r="E16" s="48">
        <f>D16*0.2</f>
        <v>26.148000000000003</v>
      </c>
      <c r="F16" s="63">
        <f t="shared" si="0"/>
        <v>156.88800000000001</v>
      </c>
      <c r="G16" s="46"/>
    </row>
    <row r="17" spans="1:7" s="49" customFormat="1" ht="19.5" customHeight="1" x14ac:dyDescent="0.35">
      <c r="A17" s="45" t="s">
        <v>71</v>
      </c>
      <c r="B17" s="46" t="s">
        <v>72</v>
      </c>
      <c r="C17" s="47" t="s">
        <v>69</v>
      </c>
      <c r="D17" s="48">
        <v>71.14</v>
      </c>
      <c r="E17" s="48">
        <v>14.22</v>
      </c>
      <c r="F17" s="48">
        <f t="shared" si="0"/>
        <v>85.36</v>
      </c>
      <c r="G17" s="46"/>
    </row>
    <row r="18" spans="1:7" s="49" customFormat="1" ht="19.5" customHeight="1" x14ac:dyDescent="0.35">
      <c r="A18" s="45" t="s">
        <v>73</v>
      </c>
      <c r="B18" s="46" t="s">
        <v>74</v>
      </c>
      <c r="C18" s="47" t="s">
        <v>70</v>
      </c>
      <c r="D18" s="48">
        <v>4368.5</v>
      </c>
      <c r="E18" s="48">
        <v>873.7</v>
      </c>
      <c r="F18" s="48">
        <f t="shared" si="0"/>
        <v>5242.2</v>
      </c>
      <c r="G18" s="46"/>
    </row>
    <row r="19" spans="1:7" ht="19.5" customHeight="1" x14ac:dyDescent="0.35">
      <c r="A19" s="55"/>
      <c r="B19" s="83"/>
      <c r="C19" s="84"/>
      <c r="D19" s="85"/>
      <c r="E19" s="85"/>
      <c r="F19" s="85"/>
      <c r="G19" s="83"/>
    </row>
    <row r="20" spans="1:7" s="49" customFormat="1" ht="19.5" customHeight="1" x14ac:dyDescent="0.35">
      <c r="A20" s="45"/>
      <c r="B20" s="46"/>
      <c r="C20" s="47"/>
      <c r="D20" s="48"/>
      <c r="E20" s="48"/>
      <c r="F20" s="48"/>
      <c r="G20" s="46"/>
    </row>
    <row r="21" spans="1:7" s="49" customFormat="1" ht="19.5" customHeight="1" x14ac:dyDescent="0.35">
      <c r="A21" s="45"/>
      <c r="B21" s="46"/>
      <c r="C21" s="47"/>
      <c r="D21" s="48"/>
      <c r="E21" s="48"/>
      <c r="F21" s="48"/>
      <c r="G21" s="46"/>
    </row>
    <row r="22" spans="1:7" s="6" customFormat="1" ht="19.5" customHeight="1" x14ac:dyDescent="0.35">
      <c r="A22" s="81" t="s">
        <v>16</v>
      </c>
      <c r="B22" s="81"/>
      <c r="C22" s="81"/>
      <c r="D22" s="10">
        <f>SUM(D5:D21)</f>
        <v>7334.4400000000005</v>
      </c>
      <c r="E22" s="10">
        <f>SUM(E5:E21)</f>
        <v>1025.9380000000001</v>
      </c>
      <c r="F22" s="10">
        <f>SUM(F5:F21)</f>
        <v>8360.3780000000006</v>
      </c>
      <c r="G22" s="7"/>
    </row>
    <row r="23" spans="1:7" s="49" customFormat="1" ht="19.5" customHeight="1" x14ac:dyDescent="0.35">
      <c r="A23" s="45"/>
      <c r="B23" s="46"/>
      <c r="C23" s="47"/>
      <c r="D23" s="48"/>
      <c r="E23" s="48"/>
      <c r="F23" s="63"/>
      <c r="G23" s="46"/>
    </row>
    <row r="24" spans="1:7" s="52" customFormat="1" ht="16.5" customHeight="1" x14ac:dyDescent="0.35">
      <c r="A24" s="82" t="s">
        <v>10</v>
      </c>
      <c r="B24" s="82"/>
      <c r="C24" s="82"/>
      <c r="D24" s="82"/>
      <c r="E24" s="82"/>
      <c r="F24" s="82"/>
      <c r="G24" s="82"/>
    </row>
    <row r="25" spans="1:7" s="49" customFormat="1" ht="22" customHeight="1" x14ac:dyDescent="0.35">
      <c r="A25" s="45" t="s">
        <v>11</v>
      </c>
      <c r="B25" s="46" t="s">
        <v>12</v>
      </c>
      <c r="C25" s="47" t="s">
        <v>32</v>
      </c>
      <c r="D25" s="48">
        <v>14.97</v>
      </c>
      <c r="E25" s="48">
        <v>2.99</v>
      </c>
      <c r="F25" s="48">
        <f>D25+E25</f>
        <v>17.96</v>
      </c>
      <c r="G25" s="46" t="s">
        <v>13</v>
      </c>
    </row>
    <row r="26" spans="1:7" s="49" customFormat="1" ht="26.15" customHeight="1" x14ac:dyDescent="0.35">
      <c r="A26" s="45" t="s">
        <v>14</v>
      </c>
      <c r="B26" s="46" t="s">
        <v>15</v>
      </c>
      <c r="C26" s="47" t="s">
        <v>33</v>
      </c>
      <c r="D26" s="48">
        <f>143.48+215.22</f>
        <v>358.7</v>
      </c>
      <c r="E26" s="48">
        <v>0</v>
      </c>
      <c r="F26" s="48">
        <f>D26+E26</f>
        <v>358.7</v>
      </c>
      <c r="G26" s="46" t="s">
        <v>27</v>
      </c>
    </row>
    <row r="27" spans="1:7" ht="19.5" customHeight="1" x14ac:dyDescent="0.35">
      <c r="E27" s="43"/>
    </row>
    <row r="28" spans="1:7" s="6" customFormat="1" ht="19.5" customHeight="1" x14ac:dyDescent="0.35">
      <c r="A28" s="81" t="s">
        <v>16</v>
      </c>
      <c r="B28" s="81"/>
      <c r="C28" s="81"/>
      <c r="D28" s="10">
        <f>SUM(D25:D27)</f>
        <v>373.67</v>
      </c>
      <c r="E28" s="10">
        <f t="shared" ref="E28:F28" si="1">SUM(E25:E27)</f>
        <v>2.99</v>
      </c>
      <c r="F28" s="10">
        <f t="shared" si="1"/>
        <v>376.65999999999997</v>
      </c>
      <c r="G28" s="7"/>
    </row>
    <row r="29" spans="1:7" ht="19.5" customHeight="1" x14ac:dyDescent="0.35">
      <c r="B29" s="13"/>
      <c r="C29" s="20"/>
    </row>
    <row r="30" spans="1:7" ht="19.5" customHeight="1" x14ac:dyDescent="0.35">
      <c r="A30" s="17" t="s">
        <v>17</v>
      </c>
      <c r="B30" s="15"/>
      <c r="C30" s="21"/>
      <c r="D30" s="16" t="s">
        <v>18</v>
      </c>
      <c r="E30" s="16"/>
    </row>
    <row r="31" spans="1:7" ht="19.5" customHeight="1" x14ac:dyDescent="0.35">
      <c r="A31" s="17"/>
    </row>
    <row r="32" spans="1:7" ht="19.5" customHeight="1" x14ac:dyDescent="0.35">
      <c r="A32" s="17" t="s">
        <v>19</v>
      </c>
      <c r="B32" s="15"/>
      <c r="C32" s="21"/>
      <c r="D32" s="16"/>
      <c r="E32" s="16"/>
    </row>
    <row r="33" spans="1:1" ht="19.5" customHeight="1" x14ac:dyDescent="0.35">
      <c r="A33" s="6"/>
    </row>
    <row r="34" spans="1:1" ht="19.5" customHeight="1" x14ac:dyDescent="0.35">
      <c r="A34" s="6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B13" sqref="B7:B13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6" ht="18.649999999999999" customHeight="1" x14ac:dyDescent="0.35">
      <c r="A1" s="3" t="s">
        <v>20</v>
      </c>
    </row>
    <row r="2" spans="1:6" ht="18.649999999999999" customHeight="1" x14ac:dyDescent="0.35">
      <c r="A2" s="1" t="s">
        <v>36</v>
      </c>
    </row>
    <row r="3" spans="1:6" ht="18.649999999999999" customHeight="1" thickBot="1" x14ac:dyDescent="0.4">
      <c r="A3" s="1"/>
    </row>
    <row r="4" spans="1:6" s="1" customFormat="1" ht="18.649999999999999" customHeight="1" thickBot="1" x14ac:dyDescent="0.4">
      <c r="A4" s="56" t="s">
        <v>1</v>
      </c>
      <c r="B4" s="57" t="s">
        <v>6</v>
      </c>
      <c r="C4" s="61" t="s">
        <v>21</v>
      </c>
      <c r="D4" s="28" t="s">
        <v>4</v>
      </c>
      <c r="E4" s="37" t="s">
        <v>22</v>
      </c>
      <c r="F4" s="40" t="s">
        <v>23</v>
      </c>
    </row>
    <row r="5" spans="1:6" ht="17.5" customHeight="1" x14ac:dyDescent="0.35">
      <c r="A5" s="58"/>
      <c r="B5" s="50"/>
      <c r="C5" s="67"/>
      <c r="D5" s="68"/>
      <c r="E5" s="75"/>
      <c r="F5" s="73"/>
    </row>
    <row r="6" spans="1:6" ht="17.5" customHeight="1" x14ac:dyDescent="0.35">
      <c r="A6" s="58" t="s">
        <v>65</v>
      </c>
      <c r="B6" s="50" t="s">
        <v>64</v>
      </c>
      <c r="C6" s="33">
        <f>78*2</f>
        <v>156</v>
      </c>
      <c r="D6" s="38">
        <v>0</v>
      </c>
      <c r="E6" s="69">
        <f>C6+D6</f>
        <v>156</v>
      </c>
      <c r="F6" s="73"/>
    </row>
    <row r="7" spans="1:6" s="62" customFormat="1" ht="14.5" x14ac:dyDescent="0.35">
      <c r="A7" s="55" t="s">
        <v>75</v>
      </c>
      <c r="B7" s="50" t="s">
        <v>76</v>
      </c>
      <c r="C7" s="33">
        <v>84</v>
      </c>
      <c r="D7" s="72">
        <v>16.8</v>
      </c>
      <c r="E7" s="69">
        <f t="shared" ref="E7:E12" si="0">C7+D7</f>
        <v>100.8</v>
      </c>
      <c r="F7" s="74"/>
    </row>
    <row r="8" spans="1:6" ht="18.649999999999999" customHeight="1" x14ac:dyDescent="0.35">
      <c r="A8" s="58" t="s">
        <v>78</v>
      </c>
      <c r="B8" s="64" t="s">
        <v>63</v>
      </c>
      <c r="C8" s="33">
        <f>4.12+4.11+4.8+4.65</f>
        <v>17.68</v>
      </c>
      <c r="D8" s="38">
        <v>0</v>
      </c>
      <c r="E8" s="69">
        <f t="shared" si="0"/>
        <v>17.68</v>
      </c>
      <c r="F8" s="73"/>
    </row>
    <row r="9" spans="1:6" ht="18.649999999999999" customHeight="1" x14ac:dyDescent="0.35">
      <c r="A9" s="58" t="s">
        <v>82</v>
      </c>
      <c r="B9" s="30"/>
      <c r="C9" s="33">
        <f>2.75*3</f>
        <v>8.25</v>
      </c>
      <c r="D9" s="4">
        <v>0</v>
      </c>
      <c r="E9" s="69">
        <f t="shared" si="0"/>
        <v>8.25</v>
      </c>
      <c r="F9" s="73"/>
    </row>
    <row r="10" spans="1:6" ht="18.649999999999999" customHeight="1" x14ac:dyDescent="0.35">
      <c r="A10" s="59"/>
      <c r="B10" s="65"/>
      <c r="C10" s="70">
        <v>0</v>
      </c>
      <c r="D10" s="44">
        <v>0</v>
      </c>
      <c r="E10" s="69">
        <f t="shared" si="0"/>
        <v>0</v>
      </c>
      <c r="F10" s="73"/>
    </row>
    <row r="11" spans="1:6" ht="18.649999999999999" customHeight="1" x14ac:dyDescent="0.35">
      <c r="A11" s="59"/>
      <c r="B11" s="65"/>
      <c r="C11" s="70">
        <v>0</v>
      </c>
      <c r="D11" s="44">
        <v>0</v>
      </c>
      <c r="E11" s="69">
        <f t="shared" si="0"/>
        <v>0</v>
      </c>
      <c r="F11" s="73"/>
    </row>
    <row r="12" spans="1:6" ht="18.649999999999999" customHeight="1" x14ac:dyDescent="0.35">
      <c r="A12" s="59"/>
      <c r="B12" s="65"/>
      <c r="C12" s="70">
        <v>0</v>
      </c>
      <c r="D12" s="44">
        <v>0</v>
      </c>
      <c r="E12" s="69">
        <f t="shared" si="0"/>
        <v>0</v>
      </c>
      <c r="F12" s="73"/>
    </row>
    <row r="13" spans="1:6" ht="18.649999999999999" customHeight="1" thickBot="1" x14ac:dyDescent="0.4">
      <c r="A13" s="60"/>
      <c r="B13" s="66"/>
      <c r="C13" s="34"/>
      <c r="D13" s="26"/>
      <c r="E13" s="71"/>
      <c r="F13" s="76"/>
    </row>
    <row r="14" spans="1:6" ht="18.649999999999999" customHeight="1" thickBot="1" x14ac:dyDescent="0.4"/>
    <row r="15" spans="1:6" s="1" customFormat="1" ht="18.649999999999999" customHeight="1" thickBot="1" x14ac:dyDescent="0.4">
      <c r="A15" s="1" t="s">
        <v>24</v>
      </c>
      <c r="C15" s="23">
        <f>SUM(C5:C14)</f>
        <v>265.93</v>
      </c>
      <c r="D15" s="23">
        <f>SUM(D5:D14)</f>
        <v>16.8</v>
      </c>
      <c r="E15" s="23">
        <f>SUM(E5:E14)</f>
        <v>282.73</v>
      </c>
      <c r="F15" s="36"/>
    </row>
    <row r="16" spans="1:6" ht="18.649999999999999" customHeight="1" thickBot="1" x14ac:dyDescent="0.4"/>
    <row r="17" spans="1:7" ht="18.649999999999999" customHeight="1" thickBot="1" x14ac:dyDescent="0.4">
      <c r="A17" s="27" t="s">
        <v>1</v>
      </c>
      <c r="B17" s="29" t="s">
        <v>6</v>
      </c>
      <c r="C17" s="32" t="s">
        <v>21</v>
      </c>
      <c r="D17" s="28" t="s">
        <v>4</v>
      </c>
      <c r="E17" s="37" t="s">
        <v>22</v>
      </c>
      <c r="F17" s="40" t="s">
        <v>23</v>
      </c>
      <c r="G17" s="1"/>
    </row>
    <row r="18" spans="1:7" ht="14.5" x14ac:dyDescent="0.35">
      <c r="A18" s="24"/>
      <c r="B18" s="50"/>
      <c r="C18" s="33">
        <v>0</v>
      </c>
      <c r="D18" s="4">
        <v>0</v>
      </c>
      <c r="E18" s="38">
        <f t="shared" ref="E18:E19" si="1">C18+D18</f>
        <v>0</v>
      </c>
      <c r="F18" s="51"/>
    </row>
    <row r="19" spans="1:7" ht="14.5" x14ac:dyDescent="0.35">
      <c r="B19" s="50"/>
      <c r="C19" s="33">
        <v>0</v>
      </c>
      <c r="D19" s="4">
        <v>0</v>
      </c>
      <c r="E19" s="38">
        <f t="shared" si="1"/>
        <v>0</v>
      </c>
      <c r="F19" s="41"/>
    </row>
    <row r="20" spans="1:7" ht="18.649999999999999" customHeight="1" x14ac:dyDescent="0.35">
      <c r="A20" s="24"/>
      <c r="B20" s="50"/>
      <c r="C20" s="33">
        <v>0</v>
      </c>
      <c r="D20" s="4">
        <v>0</v>
      </c>
      <c r="E20" s="38">
        <f t="shared" ref="E20:E22" si="2">C20+D20</f>
        <v>0</v>
      </c>
      <c r="F20" s="41"/>
    </row>
    <row r="21" spans="1:7" ht="18.649999999999999" customHeight="1" x14ac:dyDescent="0.35">
      <c r="A21" s="24"/>
      <c r="B21" s="50"/>
      <c r="C21" s="33">
        <v>0</v>
      </c>
      <c r="D21" s="4">
        <v>0</v>
      </c>
      <c r="E21" s="38">
        <f t="shared" si="2"/>
        <v>0</v>
      </c>
      <c r="F21" s="41"/>
    </row>
    <row r="22" spans="1:7" ht="18.649999999999999" customHeight="1" x14ac:dyDescent="0.35">
      <c r="A22" s="24"/>
      <c r="B22" s="30"/>
      <c r="C22" s="33">
        <v>0</v>
      </c>
      <c r="D22" s="4">
        <v>0</v>
      </c>
      <c r="E22" s="38">
        <f t="shared" si="2"/>
        <v>0</v>
      </c>
      <c r="F22" s="41"/>
    </row>
    <row r="23" spans="1:7" ht="18.649999999999999" customHeight="1" x14ac:dyDescent="0.35">
      <c r="A23" s="24"/>
      <c r="B23" s="30"/>
      <c r="C23" s="33"/>
      <c r="D23" s="4"/>
      <c r="E23" s="38"/>
      <c r="F23" s="41"/>
    </row>
    <row r="24" spans="1:7" ht="18.649999999999999" customHeight="1" thickBot="1" x14ac:dyDescent="0.4">
      <c r="A24" s="25"/>
      <c r="B24" s="31"/>
      <c r="C24" s="34"/>
      <c r="D24" s="26"/>
      <c r="E24" s="39"/>
      <c r="F24" s="42"/>
    </row>
    <row r="25" spans="1:7" ht="18.649999999999999" customHeight="1" thickBot="1" x14ac:dyDescent="0.4"/>
    <row r="26" spans="1:7" ht="18.649999999999999" customHeight="1" thickBot="1" x14ac:dyDescent="0.4">
      <c r="A26" s="1" t="s">
        <v>25</v>
      </c>
      <c r="B26" s="1"/>
      <c r="C26" s="2">
        <f>SUM(C18:C25)</f>
        <v>0</v>
      </c>
      <c r="D26" s="2">
        <f>SUM(D18:D25)</f>
        <v>0</v>
      </c>
      <c r="E26" s="23">
        <f>SUM(E18:E25)</f>
        <v>0</v>
      </c>
      <c r="F26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5"/>
  <sheetViews>
    <sheetView workbookViewId="0">
      <selection activeCell="B5" sqref="B5"/>
    </sheetView>
  </sheetViews>
  <sheetFormatPr defaultColWidth="8.7265625" defaultRowHeight="14.5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1" t="s">
        <v>31</v>
      </c>
    </row>
    <row r="2" spans="1:7" ht="18.649999999999999" customHeight="1" thickBot="1" x14ac:dyDescent="0.4">
      <c r="A2" s="1"/>
    </row>
    <row r="3" spans="1:7" s="1" customFormat="1" ht="18.649999999999999" customHeight="1" thickBot="1" x14ac:dyDescent="0.4">
      <c r="A3" s="56" t="s">
        <v>1</v>
      </c>
      <c r="B3" s="57" t="s">
        <v>6</v>
      </c>
      <c r="C3" s="78" t="s">
        <v>21</v>
      </c>
      <c r="D3" s="79" t="s">
        <v>4</v>
      </c>
      <c r="E3" s="77" t="s">
        <v>22</v>
      </c>
      <c r="F3" s="40" t="s">
        <v>23</v>
      </c>
    </row>
    <row r="4" spans="1:7" ht="17.5" customHeight="1" x14ac:dyDescent="0.35">
      <c r="A4" s="58" t="s">
        <v>79</v>
      </c>
      <c r="B4" s="50" t="s">
        <v>63</v>
      </c>
      <c r="C4" s="33">
        <v>5.48</v>
      </c>
      <c r="D4" s="68">
        <v>0</v>
      </c>
      <c r="E4" s="80">
        <f>C4+D4</f>
        <v>5.48</v>
      </c>
      <c r="F4" s="73"/>
    </row>
    <row r="5" spans="1:7" ht="17.5" customHeight="1" x14ac:dyDescent="0.35">
      <c r="A5" s="58" t="s">
        <v>80</v>
      </c>
      <c r="B5" s="50" t="s">
        <v>81</v>
      </c>
      <c r="C5" s="33">
        <v>16.309999999999999</v>
      </c>
      <c r="D5" s="38">
        <v>4.08</v>
      </c>
      <c r="E5" s="69">
        <f t="shared" ref="E5:E11" si="0">C5+D5</f>
        <v>20.39</v>
      </c>
      <c r="F5" s="73"/>
    </row>
    <row r="6" spans="1:7" s="62" customFormat="1" x14ac:dyDescent="0.35">
      <c r="A6" s="58"/>
      <c r="B6" s="50"/>
      <c r="C6" s="33">
        <v>0</v>
      </c>
      <c r="D6" s="72">
        <v>0</v>
      </c>
      <c r="E6" s="69">
        <f t="shared" si="0"/>
        <v>0</v>
      </c>
      <c r="F6" s="74"/>
    </row>
    <row r="7" spans="1:7" ht="18.649999999999999" customHeight="1" x14ac:dyDescent="0.35">
      <c r="A7" s="58" t="s">
        <v>28</v>
      </c>
      <c r="B7" s="64"/>
      <c r="C7" s="33">
        <v>3</v>
      </c>
      <c r="D7" s="38">
        <v>0</v>
      </c>
      <c r="E7" s="69">
        <f t="shared" si="0"/>
        <v>3</v>
      </c>
      <c r="F7" s="73"/>
    </row>
    <row r="8" spans="1:7" ht="18.649999999999999" customHeight="1" x14ac:dyDescent="0.35">
      <c r="A8" s="58"/>
      <c r="B8" s="30"/>
      <c r="C8" s="33">
        <v>0</v>
      </c>
      <c r="D8" s="4">
        <v>0</v>
      </c>
      <c r="E8" s="69">
        <f>C8+D8</f>
        <v>0</v>
      </c>
      <c r="F8" s="73"/>
    </row>
    <row r="9" spans="1:7" ht="18.649999999999999" customHeight="1" x14ac:dyDescent="0.35">
      <c r="A9" s="59"/>
      <c r="B9" s="65"/>
      <c r="C9" s="70">
        <v>0</v>
      </c>
      <c r="D9" s="44">
        <v>0</v>
      </c>
      <c r="E9" s="69">
        <f t="shared" si="0"/>
        <v>0</v>
      </c>
      <c r="F9" s="73"/>
    </row>
    <row r="10" spans="1:7" ht="18.649999999999999" customHeight="1" x14ac:dyDescent="0.35">
      <c r="A10" s="59"/>
      <c r="B10" s="65"/>
      <c r="C10" s="70">
        <v>0</v>
      </c>
      <c r="D10" s="44">
        <v>0</v>
      </c>
      <c r="E10" s="69">
        <f t="shared" si="0"/>
        <v>0</v>
      </c>
      <c r="F10" s="73"/>
    </row>
    <row r="11" spans="1:7" ht="18.649999999999999" customHeight="1" x14ac:dyDescent="0.35">
      <c r="A11" s="59"/>
      <c r="B11" s="65"/>
      <c r="C11" s="70">
        <v>0</v>
      </c>
      <c r="D11" s="44">
        <v>0</v>
      </c>
      <c r="E11" s="69">
        <f t="shared" si="0"/>
        <v>0</v>
      </c>
      <c r="F11" s="73"/>
    </row>
    <row r="12" spans="1:7" ht="18.649999999999999" customHeight="1" thickBot="1" x14ac:dyDescent="0.4">
      <c r="A12" s="60"/>
      <c r="B12" s="66"/>
      <c r="C12" s="34"/>
      <c r="D12" s="26"/>
      <c r="E12" s="71"/>
      <c r="F12" s="76"/>
    </row>
    <row r="13" spans="1:7" ht="18.649999999999999" customHeight="1" thickBot="1" x14ac:dyDescent="0.4"/>
    <row r="14" spans="1:7" s="1" customFormat="1" ht="18.649999999999999" customHeight="1" thickBot="1" x14ac:dyDescent="0.4">
      <c r="C14" s="23">
        <f>SUM(C4:C13)</f>
        <v>24.79</v>
      </c>
      <c r="D14" s="23">
        <f>SUM(D4:D13)</f>
        <v>4.08</v>
      </c>
      <c r="E14" s="23">
        <f>SUM(E4:E13)</f>
        <v>28.87</v>
      </c>
      <c r="F14" s="36"/>
    </row>
    <row r="15" spans="1:7" ht="18.649999999999999" customHeight="1" x14ac:dyDescent="0.35"/>
    <row r="16" spans="1:7" ht="18.649999999999999" customHeight="1" x14ac:dyDescent="0.35">
      <c r="A16" s="1"/>
      <c r="B16" s="1"/>
      <c r="C16" s="2"/>
      <c r="D16" s="2"/>
      <c r="E16" s="2"/>
      <c r="F16" s="36"/>
      <c r="G16" s="1"/>
    </row>
    <row r="17" spans="1:6" x14ac:dyDescent="0.35">
      <c r="B17" s="62"/>
    </row>
    <row r="18" spans="1:6" x14ac:dyDescent="0.35">
      <c r="B18" s="62"/>
    </row>
    <row r="19" spans="1:6" ht="18.649999999999999" customHeight="1" x14ac:dyDescent="0.35">
      <c r="B19" s="62"/>
    </row>
    <row r="20" spans="1:6" ht="18.649999999999999" customHeight="1" x14ac:dyDescent="0.35">
      <c r="B20" s="62"/>
    </row>
    <row r="21" spans="1:6" ht="18.649999999999999" customHeight="1" x14ac:dyDescent="0.35"/>
    <row r="22" spans="1:6" ht="18.649999999999999" customHeight="1" x14ac:dyDescent="0.35"/>
    <row r="23" spans="1:6" ht="18.649999999999999" customHeight="1" x14ac:dyDescent="0.35"/>
    <row r="24" spans="1:6" ht="18.649999999999999" customHeight="1" x14ac:dyDescent="0.35"/>
    <row r="25" spans="1:6" ht="18.649999999999999" customHeight="1" x14ac:dyDescent="0.35">
      <c r="A25" s="1"/>
      <c r="B25" s="1"/>
      <c r="C25" s="2"/>
      <c r="D25" s="2"/>
      <c r="E25" s="2"/>
      <c r="F25" s="36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6" ma:contentTypeDescription="Create a new document." ma:contentTypeScope="" ma:versionID="ed28e86468c1335277adf793b16eea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75ea652a52459c4182edcd9a869c835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BD6510-070B-43F6-9770-F349E35CA4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2023-11-21T08:33:00Z</cp:lastPrinted>
  <dcterms:created xsi:type="dcterms:W3CDTF">2019-08-08T10:49:15Z</dcterms:created>
  <dcterms:modified xsi:type="dcterms:W3CDTF">2023-11-21T10:02:18Z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