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1. April Finances 2024-5/"/>
    </mc:Choice>
  </mc:AlternateContent>
  <xr:revisionPtr revIDLastSave="90" documentId="8_{9563F77E-ABE2-40EF-B5E7-1420E558633A}" xr6:coauthVersionLast="47" xr6:coauthVersionMax="47" xr10:uidLastSave="{D5923888-7F4A-4D20-90A2-0C5AE75A40A2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" i="1" l="1"/>
  <c r="C5" i="2"/>
  <c r="F17" i="1"/>
  <c r="F16" i="1"/>
  <c r="F15" i="1"/>
  <c r="D11" i="1"/>
  <c r="F14" i="1" l="1"/>
  <c r="F13" i="1"/>
  <c r="E5" i="2"/>
  <c r="E6" i="2"/>
  <c r="E7" i="2"/>
  <c r="E5" i="3"/>
  <c r="E6" i="3"/>
  <c r="E7" i="3"/>
  <c r="E8" i="3"/>
  <c r="E9" i="3"/>
  <c r="E10" i="3"/>
  <c r="E20" i="2" l="1"/>
  <c r="E19" i="2"/>
  <c r="E18" i="2"/>
  <c r="F11" i="1"/>
  <c r="F10" i="1" l="1"/>
  <c r="E9" i="2"/>
  <c r="E8" i="2"/>
  <c r="E10" i="2"/>
  <c r="E11" i="2"/>
  <c r="E12" i="2"/>
  <c r="E12" i="3" l="1"/>
  <c r="E13" i="3"/>
  <c r="E14" i="3"/>
  <c r="E15" i="3"/>
  <c r="E11" i="3"/>
  <c r="C18" i="3"/>
  <c r="D8" i="1" s="1"/>
  <c r="D18" i="3"/>
  <c r="E8" i="1" s="1"/>
  <c r="E18" i="3" l="1"/>
  <c r="F8" i="1" s="1"/>
  <c r="F9" i="1"/>
  <c r="D25" i="1"/>
  <c r="E25" i="1"/>
  <c r="F23" i="1" l="1"/>
  <c r="F22" i="1" l="1"/>
  <c r="F25" i="1" s="1"/>
  <c r="E21" i="2"/>
  <c r="E22" i="2"/>
  <c r="D26" i="2" l="1"/>
  <c r="E7" i="1" s="1"/>
  <c r="E26" i="2" l="1"/>
  <c r="C26" i="2"/>
  <c r="D7" i="1" s="1"/>
  <c r="F7" i="1" s="1"/>
  <c r="C15" i="2" l="1"/>
  <c r="D6" i="1" l="1"/>
  <c r="D19" i="1" s="1"/>
  <c r="D15" i="2"/>
  <c r="E15" i="2"/>
  <c r="E6" i="1" l="1"/>
  <c r="E19" i="1" s="1"/>
  <c r="F6" i="1"/>
  <c r="F19" i="1" s="1"/>
</calcChain>
</file>

<file path=xl/sharedStrings.xml><?xml version="1.0" encoding="utf-8"?>
<sst xmlns="http://schemas.openxmlformats.org/spreadsheetml/2006/main" count="100" uniqueCount="79">
  <si>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</si>
  <si>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</si>
  <si>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</si>
  <si>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</si>
  <si>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</si>
  <si>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</si>
  <si>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</si>
  <si>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</si>
  <si>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</si>
  <si>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</si>
  <si>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</si>
  <si>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</si>
  <si>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</si>
  <si>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</si>
  <si>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</si>
  <si>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</si>
  <si>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</si>
  <si>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</si>
  <si>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</si>
  <si>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</si>
  <si>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</si>
  <si>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</si>
  <si>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</si>
  <si>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</si>
  <si>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</si>
  <si>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</si>
  <si>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Unity Bank Card</t>
  </si>
  <si>
    <t>Monthly card expenditure</t>
  </si>
  <si>
    <t xml:space="preserve"> </t>
  </si>
  <si>
    <t>Unity Card Expenditure Statement</t>
  </si>
  <si>
    <t>Employer £224.31
Employee £149.54</t>
  </si>
  <si>
    <t>--</t>
  </si>
  <si>
    <t>Card Fee</t>
  </si>
  <si>
    <t>TBC</t>
  </si>
  <si>
    <t>Payment Schedule April 2024</t>
  </si>
  <si>
    <t>Salary April</t>
  </si>
  <si>
    <t>Date: April Expenses 2024</t>
  </si>
  <si>
    <t xml:space="preserve">Clerk March Expenses Owed </t>
  </si>
  <si>
    <t>Clerk March Expenses Paid</t>
  </si>
  <si>
    <t>BACS 0401</t>
  </si>
  <si>
    <t>BACS 0402</t>
  </si>
  <si>
    <t>BACS 0403</t>
  </si>
  <si>
    <t>BACS 0404</t>
  </si>
  <si>
    <t>BACS 0409</t>
  </si>
  <si>
    <t>D/D 0401</t>
  </si>
  <si>
    <t>D/D 0402</t>
  </si>
  <si>
    <t>Orchard Landscapes</t>
  </si>
  <si>
    <t>Final 2023/34 invoice</t>
  </si>
  <si>
    <t>Kevin Cornwall</t>
  </si>
  <si>
    <t>GeoMapping Service</t>
  </si>
  <si>
    <t>Viking Office</t>
  </si>
  <si>
    <t>New Noticeboard</t>
  </si>
  <si>
    <t>HMRC</t>
  </si>
  <si>
    <t>Final Quarterly Payment 2023/24</t>
  </si>
  <si>
    <t>Employer - £1233.96
Employee - £2430.78</t>
  </si>
  <si>
    <t>Unity Bank</t>
  </si>
  <si>
    <t xml:space="preserve">Rialtas </t>
  </si>
  <si>
    <t>Annual service charge</t>
  </si>
  <si>
    <t>BACS 0410</t>
  </si>
  <si>
    <t>BACS 0411</t>
  </si>
  <si>
    <t>BACS 0412</t>
  </si>
  <si>
    <t>BACS 0310</t>
  </si>
  <si>
    <t>BACS 0311</t>
  </si>
  <si>
    <t>BACS 0312</t>
  </si>
  <si>
    <t>BACS 0313</t>
  </si>
  <si>
    <t>Monthly PAYEE/TAX and NI</t>
  </si>
  <si>
    <t>Employer - 411.32
Employee - £1164.57</t>
  </si>
  <si>
    <t>Annual Renewal</t>
  </si>
  <si>
    <t>Society of Local Clerk Councils</t>
  </si>
  <si>
    <t>Cakes</t>
  </si>
  <si>
    <t>Community Hub</t>
  </si>
  <si>
    <t>Toner Giant</t>
  </si>
  <si>
    <t>Replacement Cartridges for printer</t>
  </si>
  <si>
    <t>Site Ground</t>
  </si>
  <si>
    <t>Website Host</t>
  </si>
  <si>
    <t>Service Charge - Bank account</t>
  </si>
  <si>
    <t>Service Charge - Bank Card</t>
  </si>
  <si>
    <t>BACS 0314</t>
  </si>
  <si>
    <t>Additional items paid before end of year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</si>
</sst>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5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4" fontId="0" fillId="0" borderId="26" xfId="0" applyNumberFormat="1" applyBorder="1" applyAlignment="1">
      <alignment horizontal="center" vertical="center"/>
    </xf>
    <xf numFmtId="14" fontId="0" fillId="0" borderId="26" xfId="0" applyNumberFormat="1" applyBorder="1" applyAlignment="1">
      <alignment horizontal="center" vertical="center" wrapText="1"/>
    </xf>
    <xf numFmtId="164" fontId="0" fillId="0" borderId="27" xfId="0" applyNumberFormat="1" applyBorder="1" applyAlignment="1">
      <alignment horizontal="center" vertical="center"/>
    </xf>
    <xf numFmtId="14" fontId="0" fillId="0" borderId="28" xfId="0" applyNumberForma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0" xfId="0" applyNumberFormat="1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 wrapText="1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164" fontId="1" fillId="0" borderId="35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36" xfId="0" applyFont="1" applyBorder="1" applyAlignment="1">
      <alignment vertical="center" wrapText="1"/>
    </xf>
    <xf numFmtId="0" fontId="5" fillId="0" borderId="36" xfId="0" applyFont="1" applyBorder="1" applyAlignment="1">
      <alignment horizontal="center" vertical="center" wrapText="1"/>
    </xf>
    <xf numFmtId="164" fontId="5" fillId="0" borderId="36" xfId="0" applyNumberFormat="1" applyFont="1" applyBorder="1" applyAlignment="1">
      <alignment horizontal="center" vertical="center"/>
    </xf>
    <xf numFmtId="0" fontId="7" fillId="0" borderId="36" xfId="0" applyFont="1" applyBorder="1" applyAlignment="1">
      <alignment vertical="center" wrapText="1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31"/>
  <sheetViews>
    <sheetView tabSelected="1" zoomScale="70" zoomScaleNormal="70" workbookViewId="0">
      <selection activeCell="I10" sqref="I10"/>
    </sheetView>
  </sheetViews>
  <sheetFormatPr defaultColWidth="24.21875" defaultRowHeight="19.5" customHeight="1" x14ac:dyDescent="0.3"/>
  <cols>
    <col min="1" max="1" width="23.21875" style="61" customWidth="1"/>
    <col min="2" max="2" width="34.6640625" style="62" customWidth="1"/>
    <col min="3" max="3" width="11.77734375" style="63" customWidth="1"/>
    <col min="4" max="6" width="10.21875" style="64" customWidth="1"/>
    <col min="7" max="7" width="54.33203125" style="62" customWidth="1"/>
    <col min="8" max="16384" width="24.21875" style="61"/>
  </cols>
  <sheetData>
    <row r="1" spans="1:8" s="44" customFormat="1" ht="19.5" customHeight="1" x14ac:dyDescent="0.3">
      <c r="A1" s="44" t="s">
        <v>34</v>
      </c>
      <c r="B1" s="45"/>
      <c r="C1" s="46"/>
      <c r="D1" s="47"/>
      <c r="E1" s="47"/>
      <c r="F1" s="47"/>
      <c r="G1" s="45"/>
    </row>
    <row r="3" spans="1:8" s="44" customFormat="1" ht="19.5" customHeight="1" x14ac:dyDescent="0.3">
      <c r="A3" s="48" t="s">
        <v>0</v>
      </c>
      <c r="B3" s="49" t="s">
        <v>1</v>
      </c>
      <c r="C3" s="50" t="s">
        <v>2</v>
      </c>
      <c r="D3" s="51" t="s">
        <v>3</v>
      </c>
      <c r="E3" s="51" t="s">
        <v>4</v>
      </c>
      <c r="F3" s="51" t="s">
        <v>5</v>
      </c>
      <c r="G3" s="49" t="s">
        <v>6</v>
      </c>
    </row>
    <row r="4" spans="1:8" s="44" customFormat="1" ht="15.6" customHeight="1" x14ac:dyDescent="0.3">
      <c r="A4" s="99" t="s">
        <v>7</v>
      </c>
      <c r="B4" s="99"/>
      <c r="C4" s="99"/>
      <c r="D4" s="99"/>
      <c r="E4" s="99"/>
      <c r="F4" s="99"/>
      <c r="G4" s="99"/>
    </row>
    <row r="5" spans="1:8" s="56" customFormat="1" ht="26.4" customHeight="1" x14ac:dyDescent="0.3">
      <c r="A5" s="52" t="s">
        <v>8</v>
      </c>
      <c r="B5" s="53" t="s">
        <v>35</v>
      </c>
      <c r="C5" s="54" t="s">
        <v>39</v>
      </c>
      <c r="D5" s="55" t="s">
        <v>31</v>
      </c>
      <c r="E5" s="55" t="s">
        <v>31</v>
      </c>
      <c r="F5" s="55" t="s">
        <v>31</v>
      </c>
      <c r="G5" s="53" t="s">
        <v>33</v>
      </c>
    </row>
    <row r="6" spans="1:8" s="56" customFormat="1" ht="26.4" customHeight="1" x14ac:dyDescent="0.3">
      <c r="A6" s="52" t="s">
        <v>9</v>
      </c>
      <c r="B6" s="53" t="s">
        <v>37</v>
      </c>
      <c r="C6" s="54" t="s">
        <v>40</v>
      </c>
      <c r="D6" s="57">
        <f>'Clerk Expenses'!C15</f>
        <v>9.7899999999999991</v>
      </c>
      <c r="E6" s="57">
        <f>'Clerk Expenses'!D15</f>
        <v>0</v>
      </c>
      <c r="F6" s="57">
        <f t="shared" ref="F6:F23" si="0">D6+E6</f>
        <v>9.7899999999999991</v>
      </c>
      <c r="G6" s="52"/>
    </row>
    <row r="7" spans="1:8" s="56" customFormat="1" ht="26.4" customHeight="1" x14ac:dyDescent="0.3">
      <c r="A7" s="52" t="s">
        <v>9</v>
      </c>
      <c r="B7" s="53" t="s">
        <v>38</v>
      </c>
      <c r="C7" s="54" t="s">
        <v>41</v>
      </c>
      <c r="D7" s="57">
        <f>'Clerk Expenses'!C26</f>
        <v>0</v>
      </c>
      <c r="E7" s="57">
        <f>'Clerk Expenses'!D26</f>
        <v>0</v>
      </c>
      <c r="F7" s="57">
        <f t="shared" si="0"/>
        <v>0</v>
      </c>
      <c r="G7" s="53"/>
    </row>
    <row r="8" spans="1:8" s="56" customFormat="1" ht="26.4" customHeight="1" thickBot="1" x14ac:dyDescent="0.35">
      <c r="A8" s="81" t="s">
        <v>26</v>
      </c>
      <c r="B8" s="82" t="s">
        <v>27</v>
      </c>
      <c r="C8" s="83" t="s">
        <v>42</v>
      </c>
      <c r="D8" s="60">
        <f>'Unity Card'!C18</f>
        <v>206.99</v>
      </c>
      <c r="E8" s="60">
        <f>'Unity Card'!D18</f>
        <v>40.799999999999997</v>
      </c>
      <c r="F8" s="60">
        <f>'Unity Card'!E18</f>
        <v>247.79000000000002</v>
      </c>
      <c r="G8" s="82"/>
    </row>
    <row r="9" spans="1:8" s="56" customFormat="1" ht="26.4" customHeight="1" x14ac:dyDescent="0.3">
      <c r="A9" s="88" t="s">
        <v>46</v>
      </c>
      <c r="B9" s="89" t="s">
        <v>47</v>
      </c>
      <c r="C9" s="90" t="s">
        <v>61</v>
      </c>
      <c r="D9" s="91">
        <v>4173.5</v>
      </c>
      <c r="E9" s="91">
        <v>834.7</v>
      </c>
      <c r="F9" s="91">
        <f t="shared" ref="F9:F17" si="1">D9+E9</f>
        <v>5008.2</v>
      </c>
      <c r="G9" s="89"/>
      <c r="H9" s="101" t="s">
        <v>78</v>
      </c>
    </row>
    <row r="10" spans="1:8" s="59" customFormat="1" ht="26.4" customHeight="1" x14ac:dyDescent="0.3">
      <c r="A10" s="92" t="s">
        <v>48</v>
      </c>
      <c r="B10" s="53" t="s">
        <v>49</v>
      </c>
      <c r="C10" s="54" t="s">
        <v>62</v>
      </c>
      <c r="D10" s="57">
        <v>206.3</v>
      </c>
      <c r="E10" s="57">
        <v>0</v>
      </c>
      <c r="F10" s="57">
        <f t="shared" si="1"/>
        <v>206.3</v>
      </c>
      <c r="G10" s="58"/>
      <c r="H10" s="102"/>
    </row>
    <row r="11" spans="1:8" s="56" customFormat="1" ht="26.4" customHeight="1" x14ac:dyDescent="0.3">
      <c r="A11" s="96" t="s">
        <v>50</v>
      </c>
      <c r="B11" s="53" t="s">
        <v>51</v>
      </c>
      <c r="C11" s="54" t="s">
        <v>63</v>
      </c>
      <c r="D11" s="57">
        <f>100.97+3.95</f>
        <v>104.92</v>
      </c>
      <c r="E11" s="57">
        <v>20.98</v>
      </c>
      <c r="F11" s="57">
        <f t="shared" si="1"/>
        <v>125.9</v>
      </c>
      <c r="G11" s="53"/>
      <c r="H11" s="102"/>
    </row>
    <row r="12" spans="1:8" s="56" customFormat="1" ht="26.4" customHeight="1" x14ac:dyDescent="0.3">
      <c r="A12" s="98" t="s">
        <v>55</v>
      </c>
      <c r="B12" s="82" t="s">
        <v>75</v>
      </c>
      <c r="C12" s="83" t="s">
        <v>64</v>
      </c>
      <c r="D12" s="60">
        <v>18</v>
      </c>
      <c r="E12" s="60">
        <v>0</v>
      </c>
      <c r="F12" s="57">
        <f t="shared" si="1"/>
        <v>18</v>
      </c>
      <c r="G12" s="82"/>
      <c r="H12" s="103"/>
    </row>
    <row r="13" spans="1:8" s="59" customFormat="1" ht="28.2" thickBot="1" x14ac:dyDescent="0.35">
      <c r="A13" s="97" t="s">
        <v>52</v>
      </c>
      <c r="B13" s="93" t="s">
        <v>53</v>
      </c>
      <c r="C13" s="94" t="s">
        <v>77</v>
      </c>
      <c r="D13" s="95">
        <v>3664.74</v>
      </c>
      <c r="E13" s="95">
        <v>0</v>
      </c>
      <c r="F13" s="95">
        <f t="shared" si="1"/>
        <v>3664.74</v>
      </c>
      <c r="G13" s="93" t="s">
        <v>54</v>
      </c>
      <c r="H13" s="104"/>
    </row>
    <row r="14" spans="1:8" s="59" customFormat="1" ht="26.4" customHeight="1" x14ac:dyDescent="0.3">
      <c r="A14" s="84" t="s">
        <v>55</v>
      </c>
      <c r="B14" s="84" t="s">
        <v>76</v>
      </c>
      <c r="C14" s="85" t="s">
        <v>43</v>
      </c>
      <c r="D14" s="86">
        <v>3</v>
      </c>
      <c r="E14" s="86">
        <v>0</v>
      </c>
      <c r="F14" s="86">
        <f t="shared" si="1"/>
        <v>3</v>
      </c>
      <c r="G14" s="87"/>
    </row>
    <row r="15" spans="1:8" s="56" customFormat="1" ht="26.4" customHeight="1" x14ac:dyDescent="0.3">
      <c r="A15" s="53" t="s">
        <v>56</v>
      </c>
      <c r="B15" s="53" t="s">
        <v>57</v>
      </c>
      <c r="C15" s="85" t="s">
        <v>58</v>
      </c>
      <c r="D15" s="57">
        <v>192</v>
      </c>
      <c r="E15" s="57">
        <v>38.4</v>
      </c>
      <c r="F15" s="57">
        <f t="shared" si="1"/>
        <v>230.4</v>
      </c>
      <c r="G15" s="53"/>
    </row>
    <row r="16" spans="1:8" s="56" customFormat="1" ht="27.6" x14ac:dyDescent="0.3">
      <c r="A16" s="53" t="s">
        <v>52</v>
      </c>
      <c r="B16" s="53" t="s">
        <v>65</v>
      </c>
      <c r="C16" s="85" t="s">
        <v>59</v>
      </c>
      <c r="D16" s="57">
        <v>1164.57</v>
      </c>
      <c r="E16" s="57">
        <v>0</v>
      </c>
      <c r="F16" s="57">
        <f t="shared" si="1"/>
        <v>1164.57</v>
      </c>
      <c r="G16" s="53" t="s">
        <v>66</v>
      </c>
    </row>
    <row r="17" spans="1:7" s="56" customFormat="1" ht="26.4" customHeight="1" x14ac:dyDescent="0.3">
      <c r="A17" s="53" t="s">
        <v>68</v>
      </c>
      <c r="B17" s="53" t="s">
        <v>67</v>
      </c>
      <c r="C17" s="85" t="s">
        <v>60</v>
      </c>
      <c r="D17" s="57">
        <v>357</v>
      </c>
      <c r="E17" s="57">
        <v>0</v>
      </c>
      <c r="F17" s="60">
        <f t="shared" si="1"/>
        <v>357</v>
      </c>
      <c r="G17" s="53"/>
    </row>
    <row r="18" spans="1:7" s="56" customFormat="1" ht="26.4" customHeight="1" x14ac:dyDescent="0.3">
      <c r="A18" s="52"/>
      <c r="B18" s="53"/>
      <c r="C18" s="54"/>
      <c r="D18" s="57"/>
      <c r="E18" s="57"/>
      <c r="F18" s="60"/>
      <c r="G18" s="53"/>
    </row>
    <row r="19" spans="1:7" s="44" customFormat="1" ht="19.5" customHeight="1" x14ac:dyDescent="0.3">
      <c r="A19" s="99" t="s">
        <v>16</v>
      </c>
      <c r="B19" s="99"/>
      <c r="C19" s="99"/>
      <c r="D19" s="51">
        <f>SUM(D5:D18)</f>
        <v>10100.81</v>
      </c>
      <c r="E19" s="51">
        <f>SUM(E5:E18)</f>
        <v>934.88</v>
      </c>
      <c r="F19" s="51">
        <f>SUM(F5:F18)</f>
        <v>11035.689999999999</v>
      </c>
      <c r="G19" s="45"/>
    </row>
    <row r="20" spans="1:7" s="56" customFormat="1" ht="19.5" customHeight="1" x14ac:dyDescent="0.3">
      <c r="A20" s="52"/>
      <c r="B20" s="53"/>
      <c r="C20" s="54"/>
      <c r="D20" s="57"/>
      <c r="E20" s="57"/>
      <c r="F20" s="60"/>
      <c r="G20" s="53"/>
    </row>
    <row r="21" spans="1:7" s="59" customFormat="1" ht="16.5" customHeight="1" x14ac:dyDescent="0.3">
      <c r="A21" s="100" t="s">
        <v>10</v>
      </c>
      <c r="B21" s="100"/>
      <c r="C21" s="100"/>
      <c r="D21" s="100"/>
      <c r="E21" s="100"/>
      <c r="F21" s="100"/>
      <c r="G21" s="100"/>
    </row>
    <row r="22" spans="1:7" s="56" customFormat="1" ht="22.05" customHeight="1" x14ac:dyDescent="0.3">
      <c r="A22" s="52" t="s">
        <v>11</v>
      </c>
      <c r="B22" s="53" t="s">
        <v>12</v>
      </c>
      <c r="C22" s="54" t="s">
        <v>44</v>
      </c>
      <c r="D22" s="57">
        <v>19.989999999999998</v>
      </c>
      <c r="E22" s="57">
        <v>4</v>
      </c>
      <c r="F22" s="57">
        <f t="shared" si="0"/>
        <v>23.99</v>
      </c>
      <c r="G22" s="53" t="s">
        <v>13</v>
      </c>
    </row>
    <row r="23" spans="1:7" s="56" customFormat="1" ht="31.2" customHeight="1" x14ac:dyDescent="0.3">
      <c r="A23" s="52" t="s">
        <v>14</v>
      </c>
      <c r="B23" s="53" t="s">
        <v>15</v>
      </c>
      <c r="C23" s="54" t="s">
        <v>45</v>
      </c>
      <c r="D23" s="57">
        <v>373.85</v>
      </c>
      <c r="E23" s="57">
        <v>0</v>
      </c>
      <c r="F23" s="57">
        <f t="shared" si="0"/>
        <v>373.85</v>
      </c>
      <c r="G23" s="53" t="s">
        <v>30</v>
      </c>
    </row>
    <row r="24" spans="1:7" ht="19.5" customHeight="1" x14ac:dyDescent="0.3">
      <c r="E24" s="65"/>
    </row>
    <row r="25" spans="1:7" s="44" customFormat="1" ht="19.5" customHeight="1" x14ac:dyDescent="0.3">
      <c r="A25" s="99" t="s">
        <v>16</v>
      </c>
      <c r="B25" s="99"/>
      <c r="C25" s="99"/>
      <c r="D25" s="51">
        <f>SUM(D22:D24)</f>
        <v>393.84000000000003</v>
      </c>
      <c r="E25" s="51">
        <f t="shared" ref="E25:F25" si="2">SUM(E22:E24)</f>
        <v>4</v>
      </c>
      <c r="F25" s="51">
        <f t="shared" si="2"/>
        <v>397.84000000000003</v>
      </c>
      <c r="G25" s="45"/>
    </row>
    <row r="26" spans="1:7" ht="19.5" customHeight="1" x14ac:dyDescent="0.3">
      <c r="B26" s="66"/>
      <c r="C26" s="67"/>
    </row>
    <row r="27" spans="1:7" ht="19.5" customHeight="1" x14ac:dyDescent="0.3">
      <c r="A27" s="68" t="s">
        <v>17</v>
      </c>
      <c r="B27" s="69"/>
      <c r="C27" s="70"/>
      <c r="D27" s="71" t="s">
        <v>18</v>
      </c>
      <c r="E27" s="71"/>
    </row>
    <row r="28" spans="1:7" ht="19.5" customHeight="1" x14ac:dyDescent="0.3">
      <c r="A28" s="68"/>
    </row>
    <row r="29" spans="1:7" ht="19.5" customHeight="1" x14ac:dyDescent="0.3">
      <c r="A29" s="68" t="s">
        <v>19</v>
      </c>
      <c r="B29" s="69"/>
      <c r="C29" s="70"/>
      <c r="D29" s="71"/>
      <c r="E29" s="71"/>
    </row>
    <row r="30" spans="1:7" ht="19.5" customHeight="1" x14ac:dyDescent="0.3">
      <c r="A30" s="44"/>
    </row>
    <row r="31" spans="1:7" ht="19.5" customHeight="1" x14ac:dyDescent="0.3">
      <c r="A31" s="44"/>
    </row>
  </sheetData>
  <mergeCells count="5">
    <mergeCell ref="A25:C25"/>
    <mergeCell ref="A21:G21"/>
    <mergeCell ref="A4:G4"/>
    <mergeCell ref="A19:C19"/>
    <mergeCell ref="H9:H13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topLeftCell="A10" workbookViewId="0">
      <selection activeCell="B24" sqref="B24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36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69</v>
      </c>
      <c r="B5" s="24" t="s">
        <v>70</v>
      </c>
      <c r="C5" s="35">
        <f>6.5+3.29</f>
        <v>9.7899999999999991</v>
      </c>
      <c r="D5" s="36">
        <v>0</v>
      </c>
      <c r="E5" s="42">
        <f>C5+D5</f>
        <v>9.7899999999999991</v>
      </c>
      <c r="F5" s="40"/>
    </row>
    <row r="6" spans="1:6" s="31" customFormat="1" ht="14.4" x14ac:dyDescent="0.3">
      <c r="A6" s="27"/>
      <c r="B6" s="24"/>
      <c r="C6" s="16">
        <v>0</v>
      </c>
      <c r="D6" s="72">
        <v>0</v>
      </c>
      <c r="E6" s="73">
        <f t="shared" ref="E6" si="0">C6+D6</f>
        <v>0</v>
      </c>
      <c r="F6" s="41"/>
    </row>
    <row r="7" spans="1:6" ht="17.55" customHeight="1" x14ac:dyDescent="0.3">
      <c r="A7" s="27"/>
      <c r="B7" s="24"/>
      <c r="C7" s="16">
        <v>0</v>
      </c>
      <c r="D7" s="4">
        <v>0</v>
      </c>
      <c r="E7" s="37">
        <f>C7+D7</f>
        <v>0</v>
      </c>
      <c r="F7" s="40"/>
    </row>
    <row r="8" spans="1:6" ht="18.600000000000001" customHeight="1" x14ac:dyDescent="0.3">
      <c r="A8" s="27"/>
      <c r="B8" s="32"/>
      <c r="C8" s="16">
        <v>0</v>
      </c>
      <c r="D8" s="4">
        <v>0</v>
      </c>
      <c r="E8" s="37">
        <f t="shared" ref="E8:E12" si="1">C8+D8</f>
        <v>0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7">
        <f t="shared" si="1"/>
        <v>0</v>
      </c>
      <c r="F9" s="40"/>
    </row>
    <row r="10" spans="1:6" ht="18.600000000000001" customHeight="1" x14ac:dyDescent="0.3">
      <c r="A10" s="28"/>
      <c r="B10" s="33"/>
      <c r="C10" s="38">
        <v>0</v>
      </c>
      <c r="D10" s="23">
        <v>0</v>
      </c>
      <c r="E10" s="37">
        <f t="shared" si="1"/>
        <v>0</v>
      </c>
      <c r="F10" s="40"/>
    </row>
    <row r="11" spans="1:6" ht="18.600000000000001" customHeight="1" x14ac:dyDescent="0.3">
      <c r="A11" s="28"/>
      <c r="B11" s="33"/>
      <c r="C11" s="38">
        <v>0</v>
      </c>
      <c r="D11" s="23">
        <v>0</v>
      </c>
      <c r="E11" s="37">
        <f t="shared" si="1"/>
        <v>0</v>
      </c>
      <c r="F11" s="40"/>
    </row>
    <row r="12" spans="1:6" ht="18.600000000000001" customHeight="1" x14ac:dyDescent="0.3">
      <c r="A12" s="28"/>
      <c r="B12" s="33"/>
      <c r="C12" s="38">
        <v>0</v>
      </c>
      <c r="D12" s="23">
        <v>0</v>
      </c>
      <c r="E12" s="37">
        <f t="shared" si="1"/>
        <v>0</v>
      </c>
      <c r="F12" s="40"/>
    </row>
    <row r="13" spans="1:6" ht="18.600000000000001" customHeight="1" thickBot="1" x14ac:dyDescent="0.35">
      <c r="A13" s="29"/>
      <c r="B13" s="34" t="s">
        <v>28</v>
      </c>
      <c r="C13" s="17"/>
      <c r="D13" s="9"/>
      <c r="E13" s="39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9.7899999999999991</v>
      </c>
      <c r="D15" s="6">
        <f>SUM(D5:D14)</f>
        <v>0</v>
      </c>
      <c r="E15" s="6">
        <f>SUM(E5:E14)</f>
        <v>9.7899999999999991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75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7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7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7">
        <f t="shared" ref="E21:E22" si="3">C21+D21</f>
        <v>0</v>
      </c>
      <c r="F21" s="74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7">
        <f t="shared" si="3"/>
        <v>0</v>
      </c>
      <c r="F22" s="74"/>
    </row>
    <row r="23" spans="1:7" ht="18.600000000000001" customHeight="1" x14ac:dyDescent="0.3">
      <c r="A23" s="7"/>
      <c r="B23" s="13"/>
      <c r="C23" s="16"/>
      <c r="D23" s="4"/>
      <c r="E23" s="37"/>
      <c r="F23" s="74"/>
    </row>
    <row r="24" spans="1:7" ht="18.600000000000001" customHeight="1" thickBot="1" x14ac:dyDescent="0.35">
      <c r="A24" s="8"/>
      <c r="B24" s="14"/>
      <c r="C24" s="17"/>
      <c r="D24" s="9"/>
      <c r="E24" s="39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9"/>
  <sheetViews>
    <sheetView zoomScale="99" workbookViewId="0">
      <selection activeCell="C9" sqref="C9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29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10" t="s">
        <v>1</v>
      </c>
      <c r="B3" s="12" t="s">
        <v>6</v>
      </c>
      <c r="C3" s="15" t="s">
        <v>21</v>
      </c>
      <c r="D3" s="11" t="s">
        <v>4</v>
      </c>
      <c r="E3" s="80" t="s">
        <v>22</v>
      </c>
      <c r="F3" s="22" t="s">
        <v>23</v>
      </c>
    </row>
    <row r="4" spans="1:6" ht="17.55" customHeight="1" x14ac:dyDescent="0.3">
      <c r="A4" s="76"/>
      <c r="B4" s="77"/>
      <c r="C4" s="38"/>
      <c r="D4" s="78"/>
      <c r="E4" s="79"/>
      <c r="F4" s="40"/>
    </row>
    <row r="5" spans="1:6" ht="17.55" customHeight="1" x14ac:dyDescent="0.3">
      <c r="A5" s="76" t="s">
        <v>71</v>
      </c>
      <c r="B5" s="77" t="s">
        <v>72</v>
      </c>
      <c r="C5" s="38">
        <v>184</v>
      </c>
      <c r="D5" s="23">
        <v>36.799999999999997</v>
      </c>
      <c r="E5" s="37">
        <f t="shared" ref="E5:E10" si="0">C5+D5</f>
        <v>220.8</v>
      </c>
      <c r="F5" s="40"/>
    </row>
    <row r="6" spans="1:6" ht="17.55" customHeight="1" x14ac:dyDescent="0.3">
      <c r="A6" s="76" t="s">
        <v>73</v>
      </c>
      <c r="B6" s="77" t="s">
        <v>74</v>
      </c>
      <c r="C6" s="38">
        <v>19.989999999999998</v>
      </c>
      <c r="D6" s="23">
        <v>4</v>
      </c>
      <c r="E6" s="37">
        <f t="shared" si="0"/>
        <v>23.99</v>
      </c>
      <c r="F6" s="40"/>
    </row>
    <row r="7" spans="1:6" ht="17.55" customHeight="1" x14ac:dyDescent="0.3">
      <c r="A7" s="76"/>
      <c r="B7" s="77"/>
      <c r="C7" s="38">
        <v>0</v>
      </c>
      <c r="D7" s="23">
        <v>0</v>
      </c>
      <c r="E7" s="37">
        <f t="shared" si="0"/>
        <v>0</v>
      </c>
      <c r="F7" s="40"/>
    </row>
    <row r="8" spans="1:6" ht="17.55" customHeight="1" x14ac:dyDescent="0.3">
      <c r="A8" s="76" t="s">
        <v>32</v>
      </c>
      <c r="B8" s="77"/>
      <c r="C8" s="38">
        <v>3</v>
      </c>
      <c r="D8" s="23">
        <v>0</v>
      </c>
      <c r="E8" s="37">
        <f t="shared" si="0"/>
        <v>3</v>
      </c>
      <c r="F8" s="40"/>
    </row>
    <row r="9" spans="1:6" ht="17.55" customHeight="1" x14ac:dyDescent="0.3">
      <c r="A9" s="76"/>
      <c r="B9" s="77"/>
      <c r="C9" s="38">
        <v>0</v>
      </c>
      <c r="D9" s="23">
        <v>0</v>
      </c>
      <c r="E9" s="37">
        <f t="shared" si="0"/>
        <v>0</v>
      </c>
      <c r="F9" s="40"/>
    </row>
    <row r="10" spans="1:6" s="31" customFormat="1" x14ac:dyDescent="0.3">
      <c r="A10" s="27"/>
      <c r="B10" s="24"/>
      <c r="C10" s="38">
        <v>0</v>
      </c>
      <c r="D10" s="23">
        <v>0</v>
      </c>
      <c r="E10" s="37">
        <f t="shared" si="0"/>
        <v>0</v>
      </c>
      <c r="F10" s="41"/>
    </row>
    <row r="11" spans="1:6" ht="18.600000000000001" customHeight="1" x14ac:dyDescent="0.3">
      <c r="A11" s="27"/>
      <c r="B11" s="32"/>
      <c r="C11" s="38">
        <v>0</v>
      </c>
      <c r="D11" s="23">
        <v>0</v>
      </c>
      <c r="E11" s="37">
        <f t="shared" ref="E11:E15" si="1">C11+D11</f>
        <v>0</v>
      </c>
      <c r="F11" s="40"/>
    </row>
    <row r="12" spans="1:6" ht="18.600000000000001" customHeight="1" x14ac:dyDescent="0.3">
      <c r="A12" s="27"/>
      <c r="B12" s="13"/>
      <c r="C12" s="38">
        <v>0</v>
      </c>
      <c r="D12" s="23">
        <v>0</v>
      </c>
      <c r="E12" s="37">
        <f>C12+D12</f>
        <v>0</v>
      </c>
      <c r="F12" s="40"/>
    </row>
    <row r="13" spans="1:6" ht="18.600000000000001" customHeight="1" x14ac:dyDescent="0.3">
      <c r="A13" s="28"/>
      <c r="B13" s="33"/>
      <c r="C13" s="38">
        <v>0</v>
      </c>
      <c r="D13" s="23">
        <v>0</v>
      </c>
      <c r="E13" s="37">
        <f t="shared" si="1"/>
        <v>0</v>
      </c>
      <c r="F13" s="40"/>
    </row>
    <row r="14" spans="1:6" ht="18.600000000000001" customHeight="1" x14ac:dyDescent="0.3">
      <c r="A14" s="28"/>
      <c r="B14" s="33"/>
      <c r="C14" s="38">
        <v>0</v>
      </c>
      <c r="D14" s="23">
        <v>0</v>
      </c>
      <c r="E14" s="37">
        <f t="shared" si="1"/>
        <v>0</v>
      </c>
      <c r="F14" s="40"/>
    </row>
    <row r="15" spans="1:6" ht="18.600000000000001" customHeight="1" x14ac:dyDescent="0.3">
      <c r="A15" s="28"/>
      <c r="B15" s="33"/>
      <c r="C15" s="38">
        <v>0</v>
      </c>
      <c r="D15" s="23">
        <v>0</v>
      </c>
      <c r="E15" s="37">
        <f t="shared" si="1"/>
        <v>0</v>
      </c>
      <c r="F15" s="40"/>
    </row>
    <row r="16" spans="1:6" ht="18.600000000000001" customHeight="1" thickBot="1" x14ac:dyDescent="0.35">
      <c r="A16" s="29"/>
      <c r="B16" s="34"/>
      <c r="C16" s="17"/>
      <c r="D16" s="9"/>
      <c r="E16" s="39"/>
      <c r="F16" s="43"/>
    </row>
    <row r="17" spans="1:7" ht="18.600000000000001" customHeight="1" thickBot="1" x14ac:dyDescent="0.35"/>
    <row r="18" spans="1:7" s="1" customFormat="1" ht="18.600000000000001" customHeight="1" thickBot="1" x14ac:dyDescent="0.35">
      <c r="C18" s="6">
        <f>SUM(C4:C17)</f>
        <v>206.99</v>
      </c>
      <c r="D18" s="6">
        <f>SUM(D4:D17)</f>
        <v>40.799999999999997</v>
      </c>
      <c r="E18" s="6">
        <f>SUM(E4:E17)</f>
        <v>247.79000000000002</v>
      </c>
      <c r="F18" s="19"/>
    </row>
    <row r="19" spans="1:7" ht="18.600000000000001" customHeight="1" x14ac:dyDescent="0.3"/>
    <row r="20" spans="1:7" ht="18.600000000000001" customHeight="1" x14ac:dyDescent="0.3">
      <c r="A20" s="1"/>
      <c r="B20" s="1"/>
      <c r="C20" s="2"/>
      <c r="D20" s="2"/>
      <c r="E20" s="2"/>
      <c r="F20" s="19"/>
      <c r="G20" s="1"/>
    </row>
    <row r="21" spans="1:7" x14ac:dyDescent="0.3">
      <c r="B21" s="31"/>
    </row>
    <row r="22" spans="1:7" x14ac:dyDescent="0.3">
      <c r="B22" s="31"/>
    </row>
    <row r="23" spans="1:7" ht="18.600000000000001" customHeight="1" x14ac:dyDescent="0.3">
      <c r="B23" s="31"/>
    </row>
    <row r="24" spans="1:7" ht="18.600000000000001" customHeight="1" x14ac:dyDescent="0.3">
      <c r="B24" s="31"/>
    </row>
    <row r="25" spans="1:7" ht="18.600000000000001" customHeight="1" x14ac:dyDescent="0.3"/>
    <row r="26" spans="1:7" ht="18.600000000000001" customHeight="1" x14ac:dyDescent="0.3"/>
    <row r="27" spans="1:7" ht="18.600000000000001" customHeight="1" x14ac:dyDescent="0.3"/>
    <row r="28" spans="1:7" ht="18.600000000000001" customHeight="1" x14ac:dyDescent="0.3"/>
    <row r="29" spans="1:7" ht="18.600000000000001" customHeight="1" x14ac:dyDescent="0.3">
      <c r="A29" s="1"/>
      <c r="B29" s="1"/>
      <c r="C29" s="2"/>
      <c r="D29" s="2"/>
      <c r="E29" s="2"/>
      <c r="F29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f53a218aca88251e770bbb7b221b65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e5696845d3574d4f2e87cc2e7eb249d0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f4c740c0-5182-4bb8-83c4-72d9e46c84f5"/>
    <ds:schemaRef ds:uri="http://www.w3.org/XML/1998/namespace"/>
    <ds:schemaRef ds:uri="http://purl.org/dc/elements/1.1/"/>
    <ds:schemaRef ds:uri="http://schemas.microsoft.com/office/2006/documentManagement/types"/>
    <ds:schemaRef ds:uri="ebe34a3c-d2e7-44f0-97b5-b6d7363974ad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B594750-23B5-4EB3-B862-C45CED0966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2024-02-21T14:47:22Z</cp:lastPrinted>
  <dcterms:created xsi:type="dcterms:W3CDTF">2019-08-08T10:49:15Z</dcterms:created>
  <dcterms:modified xsi:type="dcterms:W3CDTF">2024-04-16T21:36:36Z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